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11_経営部\113_総務課\06_統計担当\G犬山市の統計作成に関する綴り\R5\HP掲載用　犬山市の統計\●8社会福祉\"/>
    </mc:Choice>
  </mc:AlternateContent>
  <bookViews>
    <workbookView xWindow="-120" yWindow="-120" windowWidth="20730" windowHeight="11310" tabRatio="903" firstSheet="1" activeTab="9"/>
  </bookViews>
  <sheets>
    <sheet name="★8-1～8-3" sheetId="1" r:id="rId1"/>
    <sheet name="★8-4～8-5" sheetId="2" r:id="rId2"/>
    <sheet name="★8-6～8-7" sheetId="11" r:id="rId3"/>
    <sheet name="★8-８～8-10" sheetId="4" r:id="rId4"/>
    <sheet name="★8-11～8-14" sheetId="5" r:id="rId5"/>
    <sheet name="★8-15～8-1８" sheetId="6" r:id="rId6"/>
    <sheet name="★8-19～8-22" sheetId="7" r:id="rId7"/>
    <sheet name="★8-23～8-24" sheetId="8" r:id="rId8"/>
    <sheet name="★8-25～8-31" sheetId="9" r:id="rId9"/>
    <sheet name="★8-32～8-35" sheetId="10" r:id="rId10"/>
  </sheets>
  <definedNames>
    <definedName name="_xlnm.Print_Area" localSheetId="0">'★8-1～8-3'!$A$1:$AR$53</definedName>
    <definedName name="_xlnm.Print_Area" localSheetId="4">'★8-11～8-14'!$A$1:$AS$110</definedName>
    <definedName name="_xlnm.Print_Area" localSheetId="5">'★8-15～8-1８'!$A$1:$AS$44</definedName>
    <definedName name="_xlnm.Print_Area" localSheetId="6">'★8-19～8-22'!$A$1:$AR$50</definedName>
    <definedName name="_xlnm.Print_Area" localSheetId="7">'★8-23～8-24'!$A$1:$AU$66</definedName>
    <definedName name="_xlnm.Print_Area" localSheetId="8">'★8-25～8-31'!$A$1:$AS$112</definedName>
    <definedName name="_xlnm.Print_Area" localSheetId="9">'★8-32～8-35'!$A$1:$AR$49</definedName>
    <definedName name="_xlnm.Print_Area" localSheetId="1">'★8-4～8-5'!$A$1:$AS$82</definedName>
    <definedName name="_xlnm.Print_Area" localSheetId="2">'★8-6～8-7'!$A$1:$AR$39</definedName>
    <definedName name="_xlnm.Print_Area" localSheetId="3">'★8-８～8-10'!$A$1:$AN$100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2" i="1" l="1"/>
  <c r="AD12" i="1"/>
  <c r="R12" i="1"/>
  <c r="AM36" i="11"/>
  <c r="Y28" i="7" l="1"/>
  <c r="H17" i="7"/>
  <c r="H14" i="7"/>
  <c r="H15" i="7"/>
  <c r="H16" i="7"/>
  <c r="H13" i="7"/>
  <c r="H12" i="7"/>
  <c r="Y94" i="4"/>
  <c r="Y92" i="4"/>
  <c r="Y90" i="4"/>
  <c r="Y87" i="4"/>
  <c r="Y86" i="4"/>
  <c r="O18" i="5" l="1"/>
  <c r="AN64" i="8" l="1"/>
  <c r="AN65" i="8"/>
  <c r="I24" i="7"/>
  <c r="I25" i="7"/>
  <c r="I26" i="7"/>
  <c r="I27" i="7"/>
  <c r="O17" i="5"/>
  <c r="O16" i="5"/>
  <c r="O15" i="5"/>
  <c r="O14" i="5"/>
  <c r="AM10" i="5"/>
  <c r="AM9" i="5"/>
  <c r="U17" i="5" s="1"/>
  <c r="Q66" i="4"/>
  <c r="U45" i="2"/>
  <c r="U38" i="2"/>
  <c r="U59" i="2"/>
  <c r="U66" i="2"/>
  <c r="U73" i="2"/>
  <c r="U80" i="2"/>
  <c r="AM5" i="11"/>
  <c r="AM37" i="11" l="1"/>
  <c r="Y88" i="4" l="1"/>
  <c r="AG37" i="11" l="1"/>
  <c r="AG36" i="11"/>
  <c r="X53" i="5" l="1"/>
  <c r="I10" i="5" l="1"/>
  <c r="AN108" i="5" l="1"/>
  <c r="AH108" i="5"/>
  <c r="AC108" i="5"/>
  <c r="AC105" i="5"/>
  <c r="AC106" i="5"/>
  <c r="AC107" i="5"/>
  <c r="AH105" i="5"/>
  <c r="AH106" i="5"/>
  <c r="AH107" i="5"/>
  <c r="AN105" i="5"/>
  <c r="AN106" i="5"/>
  <c r="AN107" i="5"/>
  <c r="AK34" i="9" l="1"/>
  <c r="AB65" i="8"/>
  <c r="AB64" i="8"/>
  <c r="V65" i="8"/>
  <c r="V64" i="8"/>
  <c r="P65" i="8"/>
  <c r="P64" i="8"/>
  <c r="AL10" i="7"/>
  <c r="AF10" i="7"/>
  <c r="Z10" i="7"/>
  <c r="T10" i="7"/>
  <c r="N10" i="7"/>
  <c r="AC9" i="6"/>
  <c r="AC6" i="6"/>
  <c r="H10" i="7" l="1"/>
  <c r="AM8" i="5"/>
  <c r="U16" i="5" s="1"/>
  <c r="AM7" i="5"/>
  <c r="U15" i="5" s="1"/>
  <c r="AM6" i="5"/>
  <c r="U14" i="5" s="1"/>
  <c r="AG67" i="4"/>
  <c r="AG66" i="4"/>
  <c r="Y67" i="4"/>
  <c r="Y66" i="4"/>
  <c r="Q67" i="4"/>
  <c r="X16" i="4"/>
  <c r="X15" i="4"/>
  <c r="X14" i="4"/>
  <c r="X8" i="4"/>
  <c r="X7" i="4"/>
  <c r="X6" i="4"/>
  <c r="AA37" i="11"/>
  <c r="AA36" i="11"/>
  <c r="U37" i="11"/>
  <c r="U36" i="11"/>
  <c r="O37" i="11"/>
  <c r="O36" i="11"/>
  <c r="X12" i="1" l="1"/>
  <c r="AM80" i="2" l="1"/>
  <c r="AJ80" i="2"/>
  <c r="AG80" i="2"/>
  <c r="AD80" i="2"/>
  <c r="AA80" i="2"/>
  <c r="X80" i="2"/>
  <c r="R80" i="2"/>
  <c r="O80" i="2"/>
  <c r="L80" i="2"/>
  <c r="I80" i="2"/>
  <c r="F80" i="2"/>
  <c r="AP79" i="2"/>
  <c r="AP78" i="2"/>
  <c r="AP77" i="2"/>
  <c r="AP76" i="2"/>
  <c r="AM73" i="2"/>
  <c r="AJ73" i="2"/>
  <c r="AG73" i="2"/>
  <c r="AD73" i="2"/>
  <c r="AA73" i="2"/>
  <c r="X73" i="2"/>
  <c r="R73" i="2"/>
  <c r="O73" i="2"/>
  <c r="L73" i="2"/>
  <c r="I73" i="2"/>
  <c r="F73" i="2"/>
  <c r="AP72" i="2"/>
  <c r="AP71" i="2"/>
  <c r="AP70" i="2"/>
  <c r="AP69" i="2"/>
  <c r="AM66" i="2"/>
  <c r="AJ66" i="2"/>
  <c r="AG66" i="2"/>
  <c r="AD66" i="2"/>
  <c r="AA66" i="2"/>
  <c r="X66" i="2"/>
  <c r="R66" i="2"/>
  <c r="O66" i="2"/>
  <c r="L66" i="2"/>
  <c r="I66" i="2"/>
  <c r="F66" i="2"/>
  <c r="AP65" i="2"/>
  <c r="AP64" i="2"/>
  <c r="AP63" i="2"/>
  <c r="AP62" i="2"/>
  <c r="AM59" i="2"/>
  <c r="AJ59" i="2"/>
  <c r="AG59" i="2"/>
  <c r="AD59" i="2"/>
  <c r="AA59" i="2"/>
  <c r="X59" i="2"/>
  <c r="R59" i="2"/>
  <c r="O59" i="2"/>
  <c r="L59" i="2"/>
  <c r="I59" i="2"/>
  <c r="F59" i="2"/>
  <c r="AP58" i="2"/>
  <c r="AP57" i="2"/>
  <c r="AP56" i="2"/>
  <c r="AP55" i="2"/>
  <c r="AM45" i="2"/>
  <c r="AJ45" i="2"/>
  <c r="AG45" i="2"/>
  <c r="AD45" i="2"/>
  <c r="AA45" i="2"/>
  <c r="X45" i="2"/>
  <c r="R45" i="2"/>
  <c r="O45" i="2"/>
  <c r="L45" i="2"/>
  <c r="I45" i="2"/>
  <c r="F45" i="2"/>
  <c r="AP44" i="2"/>
  <c r="AP43" i="2"/>
  <c r="AP42" i="2"/>
  <c r="AP41" i="2"/>
  <c r="AM38" i="2"/>
  <c r="AJ38" i="2"/>
  <c r="AG38" i="2"/>
  <c r="AD38" i="2"/>
  <c r="AA38" i="2"/>
  <c r="X38" i="2"/>
  <c r="R38" i="2"/>
  <c r="O38" i="2"/>
  <c r="L38" i="2"/>
  <c r="I38" i="2"/>
  <c r="F38" i="2"/>
  <c r="AP37" i="2"/>
  <c r="AP36" i="2"/>
  <c r="AP35" i="2"/>
  <c r="AP34" i="2"/>
  <c r="AP38" i="2" l="1"/>
  <c r="AP45" i="2"/>
  <c r="AP59" i="2"/>
  <c r="AP66" i="2"/>
  <c r="AP73" i="2"/>
  <c r="AP80" i="2"/>
  <c r="Z88" i="5" l="1"/>
  <c r="AG9" i="9" l="1"/>
  <c r="U9" i="9"/>
  <c r="AG8" i="9"/>
  <c r="U8" i="9"/>
  <c r="AG7" i="9"/>
  <c r="U7" i="9"/>
  <c r="AG6" i="9"/>
  <c r="U6" i="9"/>
  <c r="I44" i="9" l="1"/>
  <c r="I45" i="9"/>
  <c r="I46" i="9"/>
  <c r="I47" i="9"/>
  <c r="I38" i="7"/>
  <c r="I37" i="7"/>
  <c r="I36" i="7"/>
  <c r="I35" i="7"/>
  <c r="I34" i="7"/>
  <c r="Y27" i="7"/>
  <c r="I28" i="7"/>
  <c r="AN9" i="6" l="1"/>
  <c r="R89" i="5" l="1"/>
  <c r="R88" i="5"/>
  <c r="AH69" i="5"/>
  <c r="AH68" i="5"/>
  <c r="X11" i="1" l="1"/>
  <c r="X10" i="1"/>
  <c r="X9" i="1"/>
  <c r="X8" i="1"/>
  <c r="Z89" i="5" l="1"/>
  <c r="Z90" i="5"/>
  <c r="Z91" i="5"/>
  <c r="Z92" i="5"/>
  <c r="Z93" i="5"/>
  <c r="Z94" i="5"/>
  <c r="Z95" i="5"/>
  <c r="N18" i="10" l="1"/>
  <c r="T18" i="10"/>
  <c r="Z18" i="10"/>
  <c r="AF18" i="10"/>
  <c r="N10" i="10"/>
  <c r="T10" i="10"/>
  <c r="Z10" i="10"/>
  <c r="AF10" i="10"/>
  <c r="AL10" i="10"/>
  <c r="W64" i="9"/>
  <c r="AD78" i="9" s="1"/>
  <c r="W66" i="9"/>
  <c r="AK80" i="9" s="1"/>
  <c r="W72" i="9"/>
  <c r="W86" i="9" s="1"/>
  <c r="I43" i="9"/>
  <c r="AK31" i="9"/>
  <c r="AK32" i="9"/>
  <c r="AK33" i="9"/>
  <c r="AP19" i="9"/>
  <c r="AP20" i="9"/>
  <c r="AP21" i="9"/>
  <c r="AP22" i="9"/>
  <c r="AE19" i="9"/>
  <c r="AE20" i="9"/>
  <c r="AE21" i="9"/>
  <c r="AE22" i="9"/>
  <c r="L19" i="9"/>
  <c r="L20" i="9"/>
  <c r="L21" i="9"/>
  <c r="L22" i="9"/>
  <c r="W19" i="9"/>
  <c r="W20" i="9"/>
  <c r="W21" i="9"/>
  <c r="W22" i="9"/>
  <c r="AH64" i="8"/>
  <c r="AH65" i="8"/>
  <c r="Y24" i="7"/>
  <c r="Y25" i="7"/>
  <c r="Y26" i="7"/>
  <c r="AC39" i="6"/>
  <c r="AJ39" i="6"/>
  <c r="AC40" i="6"/>
  <c r="AJ40" i="6"/>
  <c r="AC41" i="6"/>
  <c r="AJ41" i="6"/>
  <c r="AC42" i="6"/>
  <c r="AJ42" i="6"/>
  <c r="AH28" i="6"/>
  <c r="AN28" i="6"/>
  <c r="AH29" i="6"/>
  <c r="AN29" i="6"/>
  <c r="AH30" i="6"/>
  <c r="AN30" i="6"/>
  <c r="AH31" i="6"/>
  <c r="AN31" i="6"/>
  <c r="AC28" i="6"/>
  <c r="AC29" i="6"/>
  <c r="AC30" i="6"/>
  <c r="AC31" i="6"/>
  <c r="AH17" i="6"/>
  <c r="AN17" i="6"/>
  <c r="AH18" i="6"/>
  <c r="AN18" i="6"/>
  <c r="AH19" i="6"/>
  <c r="AN19" i="6"/>
  <c r="AH20" i="6"/>
  <c r="AN20" i="6"/>
  <c r="AC17" i="6"/>
  <c r="AC18" i="6"/>
  <c r="AC19" i="6"/>
  <c r="AC20" i="6"/>
  <c r="AH6" i="6"/>
  <c r="AN6" i="6"/>
  <c r="AH7" i="6"/>
  <c r="AN7" i="6"/>
  <c r="AH8" i="6"/>
  <c r="AN8" i="6"/>
  <c r="AH9" i="6"/>
  <c r="AC7" i="6"/>
  <c r="AC8" i="6"/>
  <c r="AH109" i="5"/>
  <c r="AN109" i="5"/>
  <c r="AC109" i="5"/>
  <c r="R75" i="5"/>
  <c r="R74" i="5"/>
  <c r="Z75" i="5"/>
  <c r="Z74" i="5"/>
  <c r="AH74" i="5"/>
  <c r="R73" i="5"/>
  <c r="R72" i="5"/>
  <c r="Z73" i="5"/>
  <c r="Z72" i="5"/>
  <c r="Z69" i="5"/>
  <c r="R69" i="5"/>
  <c r="R68" i="5"/>
  <c r="Z68" i="5"/>
  <c r="R70" i="5"/>
  <c r="Z70" i="5"/>
  <c r="R71" i="5"/>
  <c r="Z71" i="5"/>
  <c r="O35" i="5"/>
  <c r="O37" i="5" s="1"/>
  <c r="X35" i="5"/>
  <c r="X37" i="5" s="1"/>
  <c r="O36" i="5"/>
  <c r="O38" i="5" s="1"/>
  <c r="X36" i="5"/>
  <c r="X38" i="5" s="1"/>
  <c r="AG35" i="5"/>
  <c r="AG37" i="5" s="1"/>
  <c r="T19" i="10" l="1"/>
  <c r="N19" i="10"/>
  <c r="Z19" i="10"/>
  <c r="AF19" i="10"/>
  <c r="W65" i="9"/>
  <c r="AD65" i="9"/>
  <c r="AK65" i="9"/>
  <c r="W78" i="9"/>
  <c r="W67" i="9"/>
  <c r="P86" i="9"/>
  <c r="AD86" i="9"/>
  <c r="I86" i="9"/>
  <c r="I80" i="9"/>
  <c r="P80" i="9"/>
  <c r="AK67" i="9"/>
  <c r="AD67" i="9"/>
  <c r="AD80" i="9"/>
  <c r="I78" i="9"/>
  <c r="AK78" i="9"/>
  <c r="W80" i="9"/>
  <c r="P78" i="9"/>
  <c r="I6" i="5"/>
  <c r="I14" i="5" s="1"/>
  <c r="I7" i="5"/>
  <c r="I15" i="5" s="1"/>
  <c r="X9" i="4"/>
  <c r="X10" i="4"/>
  <c r="AL18" i="10" l="1"/>
  <c r="W68" i="9" l="1"/>
  <c r="I82" i="9" l="1"/>
  <c r="W69" i="9"/>
  <c r="AD69" i="9"/>
  <c r="AC21" i="6"/>
  <c r="AH72" i="5" l="1"/>
  <c r="AH70" i="5"/>
  <c r="Q89" i="4"/>
  <c r="Q88" i="4"/>
  <c r="X30" i="1" l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AD82" i="9" l="1"/>
  <c r="W70" i="9"/>
  <c r="AK71" i="9" s="1"/>
  <c r="AK35" i="9"/>
  <c r="L23" i="9"/>
  <c r="W23" i="9"/>
  <c r="AP23" i="9"/>
  <c r="U10" i="9"/>
  <c r="AG10" i="9"/>
  <c r="AC32" i="6"/>
  <c r="AC10" i="6"/>
  <c r="AH71" i="5"/>
  <c r="R90" i="5"/>
  <c r="R91" i="5"/>
  <c r="AG36" i="5"/>
  <c r="AG38" i="5" s="1"/>
  <c r="O53" i="5"/>
  <c r="O55" i="5" s="1"/>
  <c r="O52" i="5"/>
  <c r="O54" i="5" s="1"/>
  <c r="X52" i="5"/>
  <c r="X54" i="5" s="1"/>
  <c r="AH75" i="5"/>
  <c r="R95" i="5"/>
  <c r="I8" i="5"/>
  <c r="I16" i="5" s="1"/>
  <c r="I9" i="5"/>
  <c r="I17" i="5" s="1"/>
  <c r="Y89" i="4"/>
  <c r="X17" i="4"/>
  <c r="AD73" i="9" l="1"/>
  <c r="R92" i="5"/>
  <c r="R94" i="5"/>
  <c r="R93" i="5"/>
  <c r="AH73" i="5"/>
  <c r="W73" i="9"/>
  <c r="P84" i="9"/>
  <c r="AD84" i="9"/>
  <c r="I84" i="9"/>
  <c r="W84" i="9"/>
  <c r="AK84" i="9"/>
  <c r="AK82" i="9"/>
  <c r="AK69" i="9"/>
  <c r="W82" i="9"/>
  <c r="P82" i="9"/>
  <c r="AD71" i="9"/>
  <c r="W71" i="9"/>
  <c r="AL19" i="10"/>
  <c r="AK73" i="9"/>
  <c r="AK86" i="9"/>
  <c r="AE23" i="9"/>
  <c r="AJ43" i="6"/>
  <c r="AC43" i="6"/>
  <c r="AN32" i="6"/>
  <c r="AH32" i="6"/>
  <c r="AN21" i="6"/>
  <c r="AH21" i="6"/>
  <c r="AN10" i="6"/>
  <c r="AH10" i="6"/>
  <c r="X55" i="5"/>
  <c r="X18" i="4"/>
  <c r="I18" i="5" l="1"/>
  <c r="U18" i="5"/>
</calcChain>
</file>

<file path=xl/sharedStrings.xml><?xml version="1.0" encoding="utf-8"?>
<sst xmlns="http://schemas.openxmlformats.org/spreadsheetml/2006/main" count="1198" uniqueCount="383">
  <si>
    <t>8.社会福祉</t>
  </si>
  <si>
    <t>区分</t>
  </si>
  <si>
    <t>年度</t>
  </si>
  <si>
    <t>総数</t>
  </si>
  <si>
    <t>公立</t>
  </si>
  <si>
    <t>五郎丸</t>
  </si>
  <si>
    <t>子ども未来園</t>
  </si>
  <si>
    <t>上木</t>
  </si>
  <si>
    <t>〃</t>
  </si>
  <si>
    <t>城東</t>
  </si>
  <si>
    <t>今井</t>
  </si>
  <si>
    <t>羽黒</t>
  </si>
  <si>
    <t>楽田</t>
  </si>
  <si>
    <t>羽黒北</t>
  </si>
  <si>
    <t>楽田西</t>
  </si>
  <si>
    <t>丸山</t>
  </si>
  <si>
    <t>城東第２</t>
  </si>
  <si>
    <t>羽黒南</t>
  </si>
  <si>
    <t>楽田東</t>
  </si>
  <si>
    <t>橋爪</t>
  </si>
  <si>
    <t>私立</t>
  </si>
  <si>
    <t>白帝保育園</t>
  </si>
  <si>
    <t>犬山さくら保育園</t>
  </si>
  <si>
    <t>資料　子ども未来課</t>
  </si>
  <si>
    <t>８－２　こすもす園利用状況</t>
  </si>
  <si>
    <t>各年度末現在</t>
  </si>
  <si>
    <t xml:space="preserve">年度 </t>
  </si>
  <si>
    <t xml:space="preserve"> 開設場所</t>
  </si>
  <si>
    <t>集団療育事業</t>
  </si>
  <si>
    <t>登録者数</t>
  </si>
  <si>
    <t>児童発達支援事業
（児童デイサービス）</t>
  </si>
  <si>
    <t>８－３　ファミリーサポートセンター利用状況</t>
  </si>
  <si>
    <t xml:space="preserve">区分 </t>
  </si>
  <si>
    <t>会員数内訳</t>
  </si>
  <si>
    <t>活動件数</t>
  </si>
  <si>
    <t xml:space="preserve"> 年度</t>
  </si>
  <si>
    <t>依頼会員</t>
  </si>
  <si>
    <t>援助会員</t>
  </si>
  <si>
    <t>両方会員</t>
  </si>
  <si>
    <t>８－４　地域子育て支援拠点施設利用状況</t>
  </si>
  <si>
    <r>
      <rPr>
        <sz val="10"/>
        <rFont val="ＦＡ 明朝"/>
        <charset val="128"/>
      </rPr>
      <t>（単位：組</t>
    </r>
    <r>
      <rPr>
        <sz val="10"/>
        <rFont val="ＭＳ ゴシック"/>
        <family val="3"/>
        <charset val="128"/>
      </rPr>
      <t>・</t>
    </r>
    <r>
      <rPr>
        <sz val="10"/>
        <rFont val="ＦＡ 明朝"/>
        <charset val="128"/>
      </rPr>
      <t>人）</t>
    </r>
  </si>
  <si>
    <t>参加組数</t>
  </si>
  <si>
    <t>参加人数</t>
  </si>
  <si>
    <r>
      <rPr>
        <sz val="10"/>
        <rFont val="ＦＡ 明朝"/>
        <charset val="128"/>
      </rPr>
      <t>さら</t>
    </r>
    <r>
      <rPr>
        <sz val="10"/>
        <rFont val="ＭＳ ゴシック"/>
        <family val="3"/>
        <charset val="128"/>
      </rPr>
      <t>・</t>
    </r>
    <r>
      <rPr>
        <sz val="10"/>
        <rFont val="ＦＡ 明朝"/>
        <charset val="128"/>
      </rPr>
      <t>さくら つどいの広場</t>
    </r>
  </si>
  <si>
    <t>中央児童館</t>
  </si>
  <si>
    <t>　子育て広場“ぽんぽこ”</t>
  </si>
  <si>
    <t>楽田児童センター</t>
  </si>
  <si>
    <t>城東児童センター</t>
  </si>
  <si>
    <t>羽黒児童センター</t>
  </si>
  <si>
    <t>犬山西児童センター</t>
  </si>
  <si>
    <t>東児童センター</t>
  </si>
  <si>
    <t>犬山南児童センター</t>
  </si>
  <si>
    <t>合計</t>
  </si>
  <si>
    <t>８－５　児童館・児童センター利用状況</t>
  </si>
  <si>
    <t>（単位:人）</t>
  </si>
  <si>
    <t>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</si>
  <si>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</si>
  <si>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</si>
  <si>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</si>
  <si>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</si>
  <si>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</si>
  <si>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</si>
  <si>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</si>
  <si>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</si>
  <si>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</si>
  <si>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</si>
  <si>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</si>
  <si>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</si>
  <si>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</si>
  <si>
    <t>幼児</t>
  </si>
  <si>
    <t>小学生</t>
  </si>
  <si>
    <t>中学生</t>
  </si>
  <si>
    <t>大人</t>
  </si>
  <si>
    <r>
      <rPr>
        <sz val="10"/>
        <rFont val="ＦＡ 明朝"/>
        <charset val="128"/>
      </rPr>
      <t>※　大人はクラブ</t>
    </r>
    <r>
      <rPr>
        <sz val="10"/>
        <rFont val="ＭＳ ゴシック"/>
        <family val="3"/>
        <charset val="128"/>
      </rPr>
      <t>・</t>
    </r>
    <r>
      <rPr>
        <sz val="10"/>
        <rFont val="ＦＡ 明朝"/>
        <charset val="128"/>
      </rPr>
      <t>団体で利用</t>
    </r>
  </si>
  <si>
    <t>８－５　児童館・児童センター利用状況（つづき）</t>
  </si>
  <si>
    <t>８－６　国民年金被保険者数</t>
  </si>
  <si>
    <t>各年度末現在（単位：人）</t>
  </si>
  <si>
    <t>被保険者総数</t>
  </si>
  <si>
    <t>第１号被保険者数</t>
  </si>
  <si>
    <t>強制加入</t>
  </si>
  <si>
    <t>任意加入</t>
  </si>
  <si>
    <t>　第３号被保険者数</t>
  </si>
  <si>
    <t>納付率</t>
  </si>
  <si>
    <t>保険料　　　　　免除者数</t>
  </si>
  <si>
    <t xml:space="preserve"> 法定免除者</t>
  </si>
  <si>
    <t>申請免除者等</t>
  </si>
  <si>
    <t>資料　保険年金課</t>
  </si>
  <si>
    <t>８－７　国民年金受給状況</t>
  </si>
  <si>
    <t>（単位：千円）</t>
  </si>
  <si>
    <t xml:space="preserve"> 区分</t>
  </si>
  <si>
    <t>老齢年金</t>
  </si>
  <si>
    <t>件数</t>
  </si>
  <si>
    <t>年金額</t>
  </si>
  <si>
    <t>老齢基礎年金</t>
  </si>
  <si>
    <t>通算老齢年金</t>
  </si>
  <si>
    <t>５年年金</t>
  </si>
  <si>
    <t>障害年金</t>
  </si>
  <si>
    <t>障害基礎年金</t>
  </si>
  <si>
    <t>遺族基礎年金</t>
  </si>
  <si>
    <t>寡婦年金</t>
  </si>
  <si>
    <t>死亡一時金</t>
  </si>
  <si>
    <t>※件数は各年度末現在</t>
  </si>
  <si>
    <t xml:space="preserve">世帯 </t>
  </si>
  <si>
    <t>加入世帯数</t>
  </si>
  <si>
    <t>加入率</t>
  </si>
  <si>
    <t>被保険者</t>
  </si>
  <si>
    <t>加入者数</t>
  </si>
  <si>
    <r>
      <rPr>
        <sz val="10"/>
        <rFont val="ＦＡ 明朝"/>
        <charset val="128"/>
      </rPr>
      <t>（単位：件</t>
    </r>
    <r>
      <rPr>
        <sz val="10"/>
        <rFont val="ＭＳ ゴシック"/>
        <family val="3"/>
        <charset val="128"/>
      </rPr>
      <t>・</t>
    </r>
    <r>
      <rPr>
        <sz val="10"/>
        <rFont val="ＦＡ 明朝"/>
        <charset val="128"/>
      </rPr>
      <t>円）</t>
    </r>
  </si>
  <si>
    <t>療養諸費
（療養の給付＋  　　　療養費）</t>
  </si>
  <si>
    <t>受診率</t>
  </si>
  <si>
    <t>費用額</t>
  </si>
  <si>
    <t>保険者負担額</t>
  </si>
  <si>
    <t xml:space="preserve"> 被保険者1人  　当たり費用額</t>
  </si>
  <si>
    <t xml:space="preserve"> 被保険者1人  　当たり医療給付額</t>
  </si>
  <si>
    <t>出産育児一時金</t>
  </si>
  <si>
    <t>支給額</t>
  </si>
  <si>
    <t>葬祭費</t>
  </si>
  <si>
    <t>高額療養費</t>
  </si>
  <si>
    <t xml:space="preserve"> 被保険者1人　  当たり費用額</t>
  </si>
  <si>
    <t>（単位：円）</t>
  </si>
  <si>
    <t>調定額</t>
  </si>
  <si>
    <t>現年課税分</t>
  </si>
  <si>
    <t>滞納繰越分</t>
  </si>
  <si>
    <t>収入額</t>
  </si>
  <si>
    <t>不納欠損額</t>
  </si>
  <si>
    <t>未納額</t>
  </si>
  <si>
    <t>収納率</t>
  </si>
  <si>
    <t>１世帯当たり調定額　　（医療分）</t>
  </si>
  <si>
    <t>１人当たり調定額　　　　（医療分）</t>
  </si>
  <si>
    <t>１人当たり収納額　　　　（医療分）</t>
  </si>
  <si>
    <r>
      <rPr>
        <sz val="9"/>
        <rFont val="ＦＡ 明朝"/>
        <charset val="128"/>
      </rPr>
      <t>税率</t>
    </r>
    <r>
      <rPr>
        <sz val="9"/>
        <rFont val="ＭＳ ゴシック"/>
        <family val="3"/>
        <charset val="128"/>
      </rPr>
      <t>・</t>
    </r>
    <r>
      <rPr>
        <sz val="9"/>
        <rFont val="ＦＡ 明朝"/>
        <charset val="128"/>
      </rPr>
      <t>税額      （医療分）</t>
    </r>
  </si>
  <si>
    <t>所得割</t>
  </si>
  <si>
    <t>資産割</t>
  </si>
  <si>
    <t>１人当たり値均等割</t>
  </si>
  <si>
    <t>１世帯当たり平等割</t>
  </si>
  <si>
    <t>人口</t>
  </si>
  <si>
    <t>被保険者数</t>
  </si>
  <si>
    <t>65～74歳</t>
  </si>
  <si>
    <t>75歳～</t>
  </si>
  <si>
    <t>人口に占める被保険者の割合</t>
  </si>
  <si>
    <t>療養給付費</t>
  </si>
  <si>
    <t>補装具等</t>
  </si>
  <si>
    <t>訪問看護療養費</t>
  </si>
  <si>
    <t>被保険者
１人当たり</t>
  </si>
  <si>
    <t>調　定　額</t>
  </si>
  <si>
    <t>収　納　額</t>
  </si>
  <si>
    <t>未　納　額</t>
  </si>
  <si>
    <t>収　納　率</t>
  </si>
  <si>
    <t>１人当たり調定額</t>
  </si>
  <si>
    <t>１人当たり収納額</t>
  </si>
  <si>
    <t>保険料率等</t>
  </si>
  <si>
    <t>均等割額</t>
  </si>
  <si>
    <t>所得割率</t>
  </si>
  <si>
    <t>公費負担額</t>
  </si>
  <si>
    <t>総受診件数</t>
  </si>
  <si>
    <t>年間平均　</t>
  </si>
  <si>
    <t>１件当たり</t>
  </si>
  <si>
    <t>１人当たり</t>
  </si>
  <si>
    <t>対象者数</t>
  </si>
  <si>
    <t>受診者数</t>
  </si>
  <si>
    <t>(％)</t>
  </si>
  <si>
    <t>負担額(円)</t>
  </si>
  <si>
    <t>年間平均</t>
  </si>
  <si>
    <t>各年度末現在　（単位：人）</t>
  </si>
  <si>
    <t>視覚障害</t>
  </si>
  <si>
    <r>
      <rPr>
        <sz val="9"/>
        <rFont val="ＦＡ 明朝"/>
        <charset val="128"/>
      </rPr>
      <t>聴覚</t>
    </r>
    <r>
      <rPr>
        <sz val="9"/>
        <rFont val="ＭＳ ゴシック"/>
        <family val="3"/>
        <charset val="128"/>
      </rPr>
      <t>・</t>
    </r>
    <r>
      <rPr>
        <sz val="9"/>
        <rFont val="ＦＡ 明朝"/>
        <charset val="128"/>
      </rPr>
      <t>平衡
機能障害</t>
    </r>
  </si>
  <si>
    <r>
      <rPr>
        <sz val="9"/>
        <rFont val="ＦＡ 明朝"/>
        <charset val="128"/>
      </rPr>
      <t>音声</t>
    </r>
    <r>
      <rPr>
        <sz val="9"/>
        <rFont val="ＭＳ ゴシック"/>
        <family val="3"/>
        <charset val="128"/>
      </rPr>
      <t>・</t>
    </r>
    <r>
      <rPr>
        <sz val="9"/>
        <rFont val="ＦＡ 明朝"/>
        <charset val="128"/>
      </rPr>
      <t>言語
機能障害</t>
    </r>
  </si>
  <si>
    <t>肢体不自由</t>
  </si>
  <si>
    <t>内部障害</t>
  </si>
  <si>
    <t>１　級</t>
  </si>
  <si>
    <t>２　級</t>
  </si>
  <si>
    <t>３　級</t>
  </si>
  <si>
    <t>４　級</t>
  </si>
  <si>
    <t>５　級</t>
  </si>
  <si>
    <t>６　級</t>
  </si>
  <si>
    <t>資料　福祉課</t>
  </si>
  <si>
    <t>Ａ(重度)</t>
  </si>
  <si>
    <t>Ｂ(中度)</t>
  </si>
  <si>
    <t>Ｃ(軽度)</t>
  </si>
  <si>
    <t>(再掲)　１８ 歳 未 満</t>
  </si>
  <si>
    <t>各年度末現在（単位:人）</t>
  </si>
  <si>
    <t>１級</t>
  </si>
  <si>
    <t>２級</t>
  </si>
  <si>
    <t>３級</t>
  </si>
  <si>
    <t>生活資金</t>
  </si>
  <si>
    <t>医療費</t>
  </si>
  <si>
    <t>その他</t>
  </si>
  <si>
    <t>金額</t>
  </si>
  <si>
    <t>資料　犬山市社会福祉協議会</t>
  </si>
  <si>
    <t>生活扶助</t>
  </si>
  <si>
    <t>実世帯</t>
  </si>
  <si>
    <t>(世帯)</t>
  </si>
  <si>
    <t>実人員</t>
  </si>
  <si>
    <t>(人)</t>
  </si>
  <si>
    <t>保護費</t>
  </si>
  <si>
    <t>(千円)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</si>
  <si>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</si>
  <si>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</si>
  <si>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</si>
  <si>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</si>
  <si>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</si>
  <si>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</si>
  <si>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</si>
  <si>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保護施設  　 事務費</t>
  </si>
  <si>
    <t xml:space="preserve">年度  </t>
  </si>
  <si>
    <t xml:space="preserve"> 区 分</t>
  </si>
  <si>
    <t>福祉費</t>
  </si>
  <si>
    <t>教育支援資金
(修学資金)</t>
  </si>
  <si>
    <t>総合支援資金
(離職者支援資金)</t>
  </si>
  <si>
    <t>不動産担保型生活資金
(長期生活支援資金)</t>
  </si>
  <si>
    <t>緊急小口資金</t>
  </si>
  <si>
    <t>前期高齢者</t>
  </si>
  <si>
    <t>後期高齢者</t>
  </si>
  <si>
    <t>人数</t>
  </si>
  <si>
    <t>構成比</t>
  </si>
  <si>
    <t>特別徴収</t>
  </si>
  <si>
    <t>普通徴収</t>
  </si>
  <si>
    <t>調定</t>
  </si>
  <si>
    <t>（人）</t>
  </si>
  <si>
    <t>（％）</t>
  </si>
  <si>
    <t>（円）</t>
  </si>
  <si>
    <r>
      <rPr>
        <sz val="10"/>
        <rFont val="ＦＡ 明朝"/>
        <charset val="128"/>
      </rPr>
      <t>※特別徴収</t>
    </r>
    <r>
      <rPr>
        <sz val="10"/>
        <rFont val="ＭＳ ゴシック"/>
        <family val="3"/>
        <charset val="128"/>
      </rPr>
      <t>・</t>
    </r>
    <r>
      <rPr>
        <sz val="10"/>
        <rFont val="ＦＡ 明朝"/>
        <charset val="128"/>
      </rPr>
      <t>普通徴収併用の場合は、特別徴収に含む。</t>
    </r>
  </si>
  <si>
    <t>収納額</t>
  </si>
  <si>
    <t>年　度</t>
  </si>
  <si>
    <t>居宅サービス</t>
  </si>
  <si>
    <t>地域密着型サービス</t>
  </si>
  <si>
    <t>施設サービス</t>
  </si>
  <si>
    <t>高額介護
サービス</t>
  </si>
  <si>
    <t>特定入所者介護 　   サービス</t>
  </si>
  <si>
    <t>審査支払
手数料</t>
  </si>
  <si>
    <t>※居宅サービスには住宅改修費、福祉用具購入費等を含む。</t>
  </si>
  <si>
    <t>審査回数</t>
  </si>
  <si>
    <t>申請件数</t>
  </si>
  <si>
    <t>認定者数</t>
  </si>
  <si>
    <t>調査件数</t>
  </si>
  <si>
    <t>総　数</t>
  </si>
  <si>
    <t>要支援１</t>
  </si>
  <si>
    <t>要支援２</t>
  </si>
  <si>
    <t>回</t>
  </si>
  <si>
    <t>件</t>
  </si>
  <si>
    <t>人</t>
  </si>
  <si>
    <t>要介護１</t>
  </si>
  <si>
    <t>要介護２</t>
  </si>
  <si>
    <t>要介護３</t>
  </si>
  <si>
    <t>要介護４</t>
  </si>
  <si>
    <t>要介護５</t>
  </si>
  <si>
    <t>事業名</t>
  </si>
  <si>
    <t>（単位：人）</t>
  </si>
  <si>
    <t>施設名</t>
  </si>
  <si>
    <t>長寿館</t>
  </si>
  <si>
    <t>羽黒老人福祉センター</t>
  </si>
  <si>
    <t>南老人福祉センター</t>
  </si>
  <si>
    <t>楽田老人福祉センター</t>
  </si>
  <si>
    <t>今井老人福祉センター</t>
  </si>
  <si>
    <t>小計</t>
  </si>
  <si>
    <t>東部老人憩の家</t>
  </si>
  <si>
    <t>羽黒東部老人憩の家</t>
  </si>
  <si>
    <t>前原老人憩の家</t>
  </si>
  <si>
    <t>内田老人憩の家</t>
  </si>
  <si>
    <t>五郎丸老人憩の家</t>
  </si>
  <si>
    <t>池野老人憩の家</t>
  </si>
  <si>
    <t>犬山西老人憩の家</t>
  </si>
  <si>
    <t>資料　健康推進課</t>
  </si>
  <si>
    <t>大ホール</t>
  </si>
  <si>
    <t>会議室</t>
  </si>
  <si>
    <t>利用件数</t>
  </si>
  <si>
    <t>利用者数</t>
  </si>
  <si>
    <t>区　分</t>
  </si>
  <si>
    <t>募金目標額</t>
  </si>
  <si>
    <t>募金総額</t>
  </si>
  <si>
    <t>戸別募金</t>
  </si>
  <si>
    <t>法人免税募金</t>
  </si>
  <si>
    <t>各年３月３１日現在</t>
    <rPh sb="3" eb="4">
      <t>ガツ</t>
    </rPh>
    <rPh sb="6" eb="7">
      <t>ヒ</t>
    </rPh>
    <phoneticPr fontId="37"/>
  </si>
  <si>
    <t xml:space="preserve">年次 </t>
    <rPh sb="0" eb="2">
      <t>ネンジ</t>
    </rPh>
    <phoneticPr fontId="37"/>
  </si>
  <si>
    <t>平成31年</t>
  </si>
  <si>
    <t>平成30年度</t>
  </si>
  <si>
    <t>進学準備
給付金
（H30～）</t>
    <rPh sb="0" eb="2">
      <t>シンガク</t>
    </rPh>
    <rPh sb="2" eb="4">
      <t>ジュンビ</t>
    </rPh>
    <rPh sb="5" eb="8">
      <t>キュウフキン</t>
    </rPh>
    <phoneticPr fontId="37"/>
  </si>
  <si>
    <t>総数</t>
    <phoneticPr fontId="37"/>
  </si>
  <si>
    <t>法外扶助
（市単費）</t>
    <rPh sb="6" eb="7">
      <t>シ</t>
    </rPh>
    <rPh sb="7" eb="9">
      <t>タンピ</t>
    </rPh>
    <phoneticPr fontId="37"/>
  </si>
  <si>
    <t>　 総数及び保護施設事務費については、年度末時点での数値を記載。</t>
    <rPh sb="2" eb="4">
      <t>ソウスウ</t>
    </rPh>
    <rPh sb="4" eb="5">
      <t>オヨ</t>
    </rPh>
    <rPh sb="6" eb="8">
      <t>ホゴ</t>
    </rPh>
    <rPh sb="8" eb="10">
      <t>シセツ</t>
    </rPh>
    <rPh sb="10" eb="13">
      <t>ジムヒ</t>
    </rPh>
    <rPh sb="19" eb="22">
      <t>ネンドマツ</t>
    </rPh>
    <rPh sb="22" eb="24">
      <t>ジテン</t>
    </rPh>
    <rPh sb="26" eb="28">
      <t>スウチ</t>
    </rPh>
    <rPh sb="29" eb="31">
      <t>キサイ</t>
    </rPh>
    <phoneticPr fontId="37"/>
  </si>
  <si>
    <t>８－１　子ども未来園・保育園の状況</t>
    <rPh sb="4" eb="5">
      <t>コ</t>
    </rPh>
    <rPh sb="7" eb="9">
      <t>ミライ</t>
    </rPh>
    <rPh sb="9" eb="10">
      <t>エン</t>
    </rPh>
    <rPh sb="11" eb="14">
      <t>ホイクエン</t>
    </rPh>
    <rPh sb="15" eb="17">
      <t>ジョウキョウ</t>
    </rPh>
    <phoneticPr fontId="37"/>
  </si>
  <si>
    <t>保育園数</t>
    <rPh sb="0" eb="3">
      <t>ホイクエン</t>
    </rPh>
    <rPh sb="3" eb="4">
      <t>スウ</t>
    </rPh>
    <phoneticPr fontId="37"/>
  </si>
  <si>
    <t>総数</t>
    <rPh sb="0" eb="2">
      <t>ソウスウ</t>
    </rPh>
    <phoneticPr fontId="37"/>
  </si>
  <si>
    <t>３歳児以上</t>
    <rPh sb="1" eb="2">
      <t>サイ</t>
    </rPh>
    <rPh sb="2" eb="3">
      <t>ジ</t>
    </rPh>
    <rPh sb="3" eb="5">
      <t>イジョウ</t>
    </rPh>
    <phoneticPr fontId="37"/>
  </si>
  <si>
    <t>３歳児未満</t>
    <rPh sb="1" eb="2">
      <t>サイ</t>
    </rPh>
    <rPh sb="2" eb="3">
      <t>ジ</t>
    </rPh>
    <rPh sb="3" eb="5">
      <t>ミマン</t>
    </rPh>
    <phoneticPr fontId="37"/>
  </si>
  <si>
    <t>各年４月１日現在</t>
    <rPh sb="0" eb="2">
      <t>カクネン</t>
    </rPh>
    <rPh sb="3" eb="4">
      <t>ガツ</t>
    </rPh>
    <rPh sb="5" eb="6">
      <t>ニチ</t>
    </rPh>
    <rPh sb="6" eb="8">
      <t>ゲンザイ</t>
    </rPh>
    <phoneticPr fontId="37"/>
  </si>
  <si>
    <t>定員（人）</t>
    <rPh sb="0" eb="2">
      <t>テイイン</t>
    </rPh>
    <rPh sb="3" eb="4">
      <t>ヒト</t>
    </rPh>
    <phoneticPr fontId="37"/>
  </si>
  <si>
    <t>入園児童数（人）</t>
    <rPh sb="0" eb="2">
      <t>ニュウエン</t>
    </rPh>
    <rPh sb="2" eb="4">
      <t>ジドウ</t>
    </rPh>
    <rPh sb="4" eb="5">
      <t>スウ</t>
    </rPh>
    <rPh sb="6" eb="7">
      <t>ヒト</t>
    </rPh>
    <phoneticPr fontId="37"/>
  </si>
  <si>
    <t>施設名</t>
    <rPh sb="0" eb="2">
      <t>シセツ</t>
    </rPh>
    <rPh sb="2" eb="3">
      <t>メイ</t>
    </rPh>
    <phoneticPr fontId="37"/>
  </si>
  <si>
    <t>高額療養費
（介護合算含）</t>
    <phoneticPr fontId="37"/>
  </si>
  <si>
    <t>葬祭費</t>
    <phoneticPr fontId="37"/>
  </si>
  <si>
    <t>年</t>
    <phoneticPr fontId="37"/>
  </si>
  <si>
    <t>８－８　国民健康保険加入状況</t>
    <phoneticPr fontId="37"/>
  </si>
  <si>
    <t>８－９　国民健康保険給付状況</t>
    <phoneticPr fontId="37"/>
  </si>
  <si>
    <t>８－１０　国民健康保険税賦課状況</t>
    <phoneticPr fontId="37"/>
  </si>
  <si>
    <t>８－１１　後期高齢者医療制度加入状況</t>
    <phoneticPr fontId="37"/>
  </si>
  <si>
    <t>８－１２　後期高齢者医療制度給付状況</t>
    <phoneticPr fontId="37"/>
  </si>
  <si>
    <t>８－１３　後期高齢者医療保険料賦課状況</t>
    <phoneticPr fontId="37"/>
  </si>
  <si>
    <t>８－１４　後期高齢者福祉医療費公費負担状況（福祉医療制度）</t>
    <phoneticPr fontId="37"/>
  </si>
  <si>
    <t>８－１５　子ども医療費公費負担状況（福祉医療制度）</t>
    <phoneticPr fontId="37"/>
  </si>
  <si>
    <t>８－１７　母子父子家庭医療費支給状況（福祉医療制度）</t>
    <phoneticPr fontId="37"/>
  </si>
  <si>
    <t>８－２０　療育手帳所持者数</t>
    <phoneticPr fontId="37"/>
  </si>
  <si>
    <t>８－２２　くらし資金貸付状況</t>
    <phoneticPr fontId="37"/>
  </si>
  <si>
    <t>８－２３　扶助別生活保護状況</t>
    <phoneticPr fontId="37"/>
  </si>
  <si>
    <t>８－２４　生活福祉資金貸付状況</t>
    <phoneticPr fontId="37"/>
  </si>
  <si>
    <t>８－２５　介護保険加入状況（第１号被保険者）</t>
    <phoneticPr fontId="37"/>
  </si>
  <si>
    <t>８－２６　介護保険料賦課状況</t>
    <phoneticPr fontId="37"/>
  </si>
  <si>
    <t>８－２７　介護保険料収納状況</t>
    <phoneticPr fontId="37"/>
  </si>
  <si>
    <t>８－２８　介護保険給付状況</t>
    <phoneticPr fontId="37"/>
  </si>
  <si>
    <t>８－２９　要介護認定申請件数・認定者数</t>
    <phoneticPr fontId="37"/>
  </si>
  <si>
    <t>８－３０　在宅高齢者福祉サービス</t>
    <phoneticPr fontId="37"/>
  </si>
  <si>
    <t>８－３１　老人クラブ</t>
    <phoneticPr fontId="37"/>
  </si>
  <si>
    <t>８－３２　老人福祉センター等利用状況</t>
    <phoneticPr fontId="37"/>
  </si>
  <si>
    <t>８－３３　市民健康館さら・さくら利用状況　</t>
    <phoneticPr fontId="37"/>
  </si>
  <si>
    <t>８－３４　福祉会館利用状況</t>
    <phoneticPr fontId="37"/>
  </si>
  <si>
    <t>８－３５　共同募金</t>
    <phoneticPr fontId="37"/>
  </si>
  <si>
    <t>８－１６　障がい者医療費公費負担状況（福祉医療制度）</t>
    <phoneticPr fontId="37"/>
  </si>
  <si>
    <t>８－１８　精神障がい者医療費公費負担状況（福祉医療制度）</t>
    <phoneticPr fontId="37"/>
  </si>
  <si>
    <t>８－１９　身体障がい者手帳所持者数</t>
    <phoneticPr fontId="37"/>
  </si>
  <si>
    <t>８－２１ 　精神障がい者保健福祉手帳所持者数</t>
    <phoneticPr fontId="37"/>
  </si>
  <si>
    <t>平成31年</t>
    <rPh sb="0" eb="2">
      <t>ヘイセイ</t>
    </rPh>
    <rPh sb="4" eb="5">
      <t>ネン</t>
    </rPh>
    <phoneticPr fontId="37"/>
  </si>
  <si>
    <t>資料　高齢者支援課</t>
    <rPh sb="3" eb="9">
      <t>コウレイシャシエンカ</t>
    </rPh>
    <phoneticPr fontId="37"/>
  </si>
  <si>
    <t>資料　高齢者支援課</t>
    <rPh sb="3" eb="8">
      <t>コウレイシャシエン</t>
    </rPh>
    <phoneticPr fontId="37"/>
  </si>
  <si>
    <t>資料　高齢者支援課</t>
    <rPh sb="3" eb="8">
      <t>コウレイシャシエン</t>
    </rPh>
    <phoneticPr fontId="37"/>
  </si>
  <si>
    <t>資料　犬山市社会福祉協議会</t>
    <phoneticPr fontId="37"/>
  </si>
  <si>
    <t>令和２年</t>
    <rPh sb="0" eb="2">
      <t>レイワ</t>
    </rPh>
    <rPh sb="3" eb="4">
      <t>ネン</t>
    </rPh>
    <phoneticPr fontId="37"/>
  </si>
  <si>
    <t>令和３年</t>
    <rPh sb="0" eb="2">
      <t>レイワ</t>
    </rPh>
    <rPh sb="3" eb="4">
      <t>ネン</t>
    </rPh>
    <phoneticPr fontId="37"/>
  </si>
  <si>
    <t>令和２年度</t>
    <rPh sb="0" eb="2">
      <t>レイワ</t>
    </rPh>
    <rPh sb="3" eb="5">
      <t>ネンド</t>
    </rPh>
    <phoneticPr fontId="37"/>
  </si>
  <si>
    <t>令和２年度</t>
    <rPh sb="0" eb="1">
      <t>レイ</t>
    </rPh>
    <rPh sb="1" eb="2">
      <t>ワ</t>
    </rPh>
    <rPh sb="3" eb="4">
      <t>ネン</t>
    </rPh>
    <rPh sb="4" eb="5">
      <t>ド</t>
    </rPh>
    <phoneticPr fontId="37"/>
  </si>
  <si>
    <t>令和２年度</t>
    <rPh sb="0" eb="2">
      <t>レイワ</t>
    </rPh>
    <rPh sb="3" eb="4">
      <t>ネン</t>
    </rPh>
    <rPh sb="4" eb="5">
      <t>ド</t>
    </rPh>
    <phoneticPr fontId="37"/>
  </si>
  <si>
    <t>平成31年度</t>
    <rPh sb="0" eb="2">
      <t>ヘイセイ</t>
    </rPh>
    <rPh sb="4" eb="6">
      <t>ネンド</t>
    </rPh>
    <phoneticPr fontId="37"/>
  </si>
  <si>
    <t>平成31年度</t>
    <rPh sb="0" eb="2">
      <t>ヘイセイ</t>
    </rPh>
    <rPh sb="4" eb="6">
      <t>ネンド</t>
    </rPh>
    <rPh sb="5" eb="6">
      <t>ド</t>
    </rPh>
    <phoneticPr fontId="37"/>
  </si>
  <si>
    <t>加入者数(人)</t>
    <rPh sb="5" eb="6">
      <t>ニン</t>
    </rPh>
    <phoneticPr fontId="37"/>
  </si>
  <si>
    <t>人数(人)</t>
    <rPh sb="3" eb="4">
      <t>ニン</t>
    </rPh>
    <phoneticPr fontId="37"/>
  </si>
  <si>
    <t>構成比(％)</t>
    <phoneticPr fontId="37"/>
  </si>
  <si>
    <t>高齢者介護用品支給（人）</t>
    <rPh sb="10" eb="11">
      <t>ニン</t>
    </rPh>
    <phoneticPr fontId="37"/>
  </si>
  <si>
    <r>
      <t>ｼｮｰﾄ･ｽﾃｲ</t>
    </r>
    <r>
      <rPr>
        <sz val="10"/>
        <rFont val="ＦＡ 明朝"/>
        <charset val="128"/>
      </rPr>
      <t>(犬山市養護老人</t>
    </r>
    <r>
      <rPr>
        <sz val="10"/>
        <rFont val="ＭＳ Ｐゴシック"/>
        <family val="3"/>
        <charset val="128"/>
      </rPr>
      <t>ﾎｰﾑ</t>
    </r>
    <r>
      <rPr>
        <sz val="10"/>
        <rFont val="ＦＡ 明朝"/>
        <charset val="128"/>
      </rPr>
      <t>)（件）</t>
    </r>
    <rPh sb="21" eb="22">
      <t>ケン</t>
    </rPh>
    <phoneticPr fontId="37"/>
  </si>
  <si>
    <t>緊急通報システム（台）</t>
    <rPh sb="9" eb="10">
      <t>ダイ</t>
    </rPh>
    <phoneticPr fontId="37"/>
  </si>
  <si>
    <t>訪問理髪サービス（人）</t>
    <rPh sb="9" eb="10">
      <t>ニン</t>
    </rPh>
    <phoneticPr fontId="37"/>
  </si>
  <si>
    <t>在宅要介護者介護手当（人）</t>
    <rPh sb="11" eb="12">
      <t>ニン</t>
    </rPh>
    <phoneticPr fontId="37"/>
  </si>
  <si>
    <t>タクシー料金助成（交付人数）（人）</t>
    <rPh sb="15" eb="16">
      <t>ニン</t>
    </rPh>
    <phoneticPr fontId="37"/>
  </si>
  <si>
    <t>クラブ数（クラブ）</t>
    <phoneticPr fontId="37"/>
  </si>
  <si>
    <t>会員総数(人)</t>
    <rPh sb="5" eb="6">
      <t>ニン</t>
    </rPh>
    <phoneticPr fontId="37"/>
  </si>
  <si>
    <t>開設日数(日)</t>
    <rPh sb="5" eb="6">
      <t>ニチ</t>
    </rPh>
    <phoneticPr fontId="37"/>
  </si>
  <si>
    <t>施設利用件数(件)</t>
    <rPh sb="7" eb="8">
      <t>ケン</t>
    </rPh>
    <phoneticPr fontId="37"/>
  </si>
  <si>
    <t>さらさくらの湯　　　　利用者数(人)</t>
    <rPh sb="16" eb="17">
      <t>ニン</t>
    </rPh>
    <phoneticPr fontId="37"/>
  </si>
  <si>
    <t>施設利用者数(人)</t>
    <rPh sb="7" eb="8">
      <t>ニン</t>
    </rPh>
    <phoneticPr fontId="37"/>
  </si>
  <si>
    <t>-</t>
    <phoneticPr fontId="37"/>
  </si>
  <si>
    <t>福祉会館は平成３１年度末で閉館</t>
    <rPh sb="0" eb="4">
      <t>フクシカイカン</t>
    </rPh>
    <rPh sb="5" eb="7">
      <t>ヘイセイ</t>
    </rPh>
    <rPh sb="9" eb="10">
      <t>ネン</t>
    </rPh>
    <rPh sb="10" eb="11">
      <t>ド</t>
    </rPh>
    <rPh sb="11" eb="12">
      <t>マツ</t>
    </rPh>
    <rPh sb="13" eb="15">
      <t>ヘイカン</t>
    </rPh>
    <phoneticPr fontId="37"/>
  </si>
  <si>
    <t>※滞納繰越分・過誤納金を除く。</t>
    <rPh sb="1" eb="6">
      <t>タイノウクリコシブン</t>
    </rPh>
    <phoneticPr fontId="37"/>
  </si>
  <si>
    <t>令和４年</t>
    <rPh sb="0" eb="2">
      <t>レイワ</t>
    </rPh>
    <rPh sb="3" eb="4">
      <t>ネン</t>
    </rPh>
    <phoneticPr fontId="37"/>
  </si>
  <si>
    <t>令和３年度</t>
    <rPh sb="0" eb="2">
      <t>レイワ</t>
    </rPh>
    <rPh sb="3" eb="5">
      <t>ネンド</t>
    </rPh>
    <phoneticPr fontId="37"/>
  </si>
  <si>
    <t>令和３年度</t>
    <rPh sb="0" eb="1">
      <t>レイ</t>
    </rPh>
    <rPh sb="1" eb="2">
      <t>ワ</t>
    </rPh>
    <rPh sb="3" eb="4">
      <t>ネン</t>
    </rPh>
    <rPh sb="4" eb="5">
      <t>ド</t>
    </rPh>
    <phoneticPr fontId="37"/>
  </si>
  <si>
    <t>令和３年度</t>
    <rPh sb="0" eb="2">
      <t>レイワ</t>
    </rPh>
    <rPh sb="3" eb="4">
      <t>ネン</t>
    </rPh>
    <rPh sb="4" eb="5">
      <t>ド</t>
    </rPh>
    <phoneticPr fontId="37"/>
  </si>
  <si>
    <t>令和３年度</t>
    <rPh sb="0" eb="1">
      <t>レイ</t>
    </rPh>
    <rPh sb="1" eb="2">
      <t>ワ</t>
    </rPh>
    <rPh sb="3" eb="5">
      <t>ネンド</t>
    </rPh>
    <phoneticPr fontId="37"/>
  </si>
  <si>
    <r>
      <t xml:space="preserve">橋爪子育て支援センター
</t>
    </r>
    <r>
      <rPr>
        <sz val="7"/>
        <color theme="1"/>
        <rFont val="ＦＡ 明朝"/>
        <family val="3"/>
        <charset val="128"/>
      </rPr>
      <t>（～平成３０年度犬山市子育て支援センター）</t>
    </r>
    <rPh sb="0" eb="2">
      <t>ハシヅメ</t>
    </rPh>
    <rPh sb="14" eb="16">
      <t>ヘイセイ</t>
    </rPh>
    <rPh sb="18" eb="20">
      <t>ネンド</t>
    </rPh>
    <rPh sb="19" eb="20">
      <t>ド</t>
    </rPh>
    <rPh sb="20" eb="23">
      <t>イヌヤマシ</t>
    </rPh>
    <rPh sb="23" eb="25">
      <t>コソダ</t>
    </rPh>
    <rPh sb="26" eb="28">
      <t>シエン</t>
    </rPh>
    <phoneticPr fontId="37"/>
  </si>
  <si>
    <r>
      <t xml:space="preserve">犬山市子育て支援センター
</t>
    </r>
    <r>
      <rPr>
        <sz val="7"/>
        <color theme="1"/>
        <rFont val="ＦＡ 明朝"/>
        <family val="3"/>
        <charset val="128"/>
      </rPr>
      <t>（～平成３０年度犬山子育て支援センター）</t>
    </r>
    <rPh sb="0" eb="3">
      <t>イヌヤマシ</t>
    </rPh>
    <rPh sb="15" eb="17">
      <t>ヘイセイ</t>
    </rPh>
    <rPh sb="19" eb="21">
      <t>ネンド</t>
    </rPh>
    <rPh sb="20" eb="21">
      <t>ド</t>
    </rPh>
    <rPh sb="21" eb="23">
      <t>イヌヤマ</t>
    </rPh>
    <rPh sb="23" eb="25">
      <t>コソダ</t>
    </rPh>
    <rPh sb="26" eb="28">
      <t>シエン</t>
    </rPh>
    <phoneticPr fontId="37"/>
  </si>
  <si>
    <t>平均</t>
    <phoneticPr fontId="37"/>
  </si>
  <si>
    <t>高齢者住宅リフォーム助成（件）</t>
    <rPh sb="0" eb="3">
      <t>コウレイシャ</t>
    </rPh>
    <rPh sb="3" eb="5">
      <t>ジュウタク</t>
    </rPh>
    <rPh sb="10" eb="12">
      <t>ジョセイ</t>
    </rPh>
    <rPh sb="13" eb="14">
      <t>ケン</t>
    </rPh>
    <phoneticPr fontId="37"/>
  </si>
  <si>
    <t>見守りGPS購入費助成（人）</t>
    <rPh sb="0" eb="2">
      <t>ミマモ</t>
    </rPh>
    <rPh sb="6" eb="9">
      <t>コウニュウヒ</t>
    </rPh>
    <rPh sb="9" eb="11">
      <t>ジョセイ</t>
    </rPh>
    <rPh sb="12" eb="13">
      <t>ニン</t>
    </rPh>
    <phoneticPr fontId="37"/>
  </si>
  <si>
    <t>見守りシール交付（人）</t>
    <rPh sb="0" eb="2">
      <t>ミマモ</t>
    </rPh>
    <rPh sb="6" eb="8">
      <t>コウフ</t>
    </rPh>
    <rPh sb="9" eb="10">
      <t>ニン</t>
    </rPh>
    <phoneticPr fontId="37"/>
  </si>
  <si>
    <t>認知症高齢者等個人賠償責任保険（人）</t>
    <rPh sb="0" eb="3">
      <t>ニンチショウ</t>
    </rPh>
    <rPh sb="3" eb="6">
      <t>コウレイシャ</t>
    </rPh>
    <rPh sb="6" eb="7">
      <t>ナド</t>
    </rPh>
    <rPh sb="7" eb="9">
      <t>コジン</t>
    </rPh>
    <rPh sb="9" eb="11">
      <t>バイショウ</t>
    </rPh>
    <rPh sb="11" eb="13">
      <t>セキニン</t>
    </rPh>
    <rPh sb="13" eb="15">
      <t>ホケン</t>
    </rPh>
    <rPh sb="16" eb="17">
      <t>ニン</t>
    </rPh>
    <phoneticPr fontId="37"/>
  </si>
  <si>
    <t>ひとり暮らし高齢者あんしんコール（人）</t>
    <rPh sb="3" eb="4">
      <t>グ</t>
    </rPh>
    <rPh sb="17" eb="18">
      <t>ニン</t>
    </rPh>
    <phoneticPr fontId="37"/>
  </si>
  <si>
    <t>難聴高齢者補聴器購入費助成（人）</t>
    <rPh sb="0" eb="2">
      <t>ナンチョウ</t>
    </rPh>
    <rPh sb="2" eb="5">
      <t>コウレイシャ</t>
    </rPh>
    <rPh sb="5" eb="8">
      <t>ホチョウキ</t>
    </rPh>
    <rPh sb="8" eb="11">
      <t>コウニュウヒ</t>
    </rPh>
    <rPh sb="11" eb="13">
      <t>ジョセイ</t>
    </rPh>
    <rPh sb="14" eb="15">
      <t>ニン</t>
    </rPh>
    <phoneticPr fontId="37"/>
  </si>
  <si>
    <t>高齢者食事サービス（人）</t>
    <rPh sb="3" eb="5">
      <t>ショクジ</t>
    </rPh>
    <rPh sb="10" eb="11">
      <t>ニン</t>
    </rPh>
    <phoneticPr fontId="37"/>
  </si>
  <si>
    <r>
      <t>※　大人はクラブ</t>
    </r>
    <r>
      <rPr>
        <sz val="10"/>
        <rFont val="ＭＳ ゴシック"/>
        <family val="3"/>
        <charset val="128"/>
      </rPr>
      <t>・</t>
    </r>
    <r>
      <rPr>
        <sz val="10"/>
        <rFont val="ＦＡ 明朝"/>
        <charset val="128"/>
      </rPr>
      <t>団体で利用</t>
    </r>
  </si>
  <si>
    <r>
      <t>令和</t>
    </r>
    <r>
      <rPr>
        <sz val="10"/>
        <rFont val="ＭＳ Ｐゴシック"/>
        <family val="2"/>
        <charset val="128"/>
      </rPr>
      <t>４</t>
    </r>
    <r>
      <rPr>
        <sz val="10"/>
        <rFont val="ＦＡ 明朝"/>
        <charset val="128"/>
      </rPr>
      <t>年度</t>
    </r>
    <rPh sb="0" eb="2">
      <t>レイワ</t>
    </rPh>
    <rPh sb="3" eb="5">
      <t>ネンド</t>
    </rPh>
    <phoneticPr fontId="37"/>
  </si>
  <si>
    <t>令和４年度</t>
    <rPh sb="0" eb="2">
      <t>レイワ</t>
    </rPh>
    <rPh sb="3" eb="4">
      <t>ネン</t>
    </rPh>
    <rPh sb="4" eb="5">
      <t>ガンネン</t>
    </rPh>
    <phoneticPr fontId="37"/>
  </si>
  <si>
    <t>令和４年度</t>
    <rPh sb="0" eb="1">
      <t>レイ</t>
    </rPh>
    <rPh sb="1" eb="2">
      <t>ワ</t>
    </rPh>
    <rPh sb="3" eb="4">
      <t>ネン</t>
    </rPh>
    <rPh sb="4" eb="5">
      <t>ド</t>
    </rPh>
    <phoneticPr fontId="37"/>
  </si>
  <si>
    <t>-</t>
  </si>
  <si>
    <r>
      <t>令和</t>
    </r>
    <r>
      <rPr>
        <sz val="10"/>
        <rFont val="游ゴシック"/>
        <family val="3"/>
        <charset val="128"/>
      </rPr>
      <t>４</t>
    </r>
    <r>
      <rPr>
        <sz val="10"/>
        <rFont val="ＦＡ 明朝"/>
        <charset val="128"/>
      </rPr>
      <t>年度</t>
    </r>
    <rPh sb="0" eb="1">
      <t>レイ</t>
    </rPh>
    <rPh sb="1" eb="2">
      <t>ワ</t>
    </rPh>
    <rPh sb="3" eb="4">
      <t>ネン</t>
    </rPh>
    <rPh sb="4" eb="5">
      <t>ド</t>
    </rPh>
    <phoneticPr fontId="37"/>
  </si>
  <si>
    <t>平成31年度</t>
  </si>
  <si>
    <t>令和４年度</t>
    <rPh sb="0" eb="2">
      <t>レイワ</t>
    </rPh>
    <rPh sb="3" eb="4">
      <t>ネン</t>
    </rPh>
    <rPh sb="4" eb="5">
      <t>ド</t>
    </rPh>
    <phoneticPr fontId="37"/>
  </si>
  <si>
    <t>令和４年度</t>
    <rPh sb="0" eb="1">
      <t>レイ</t>
    </rPh>
    <rPh sb="1" eb="2">
      <t>ワ</t>
    </rPh>
    <rPh sb="3" eb="5">
      <t>ネンド</t>
    </rPh>
    <phoneticPr fontId="37"/>
  </si>
  <si>
    <t>令和４年度内訳</t>
    <rPh sb="0" eb="1">
      <t>レイ</t>
    </rPh>
    <rPh sb="1" eb="2">
      <t>ワ</t>
    </rPh>
    <rPh sb="3" eb="6">
      <t>ネンドナイ</t>
    </rPh>
    <phoneticPr fontId="37"/>
  </si>
  <si>
    <t>平成30年度</t>
    <rPh sb="5" eb="6">
      <t>ド</t>
    </rPh>
    <phoneticPr fontId="37"/>
  </si>
  <si>
    <t>令和４年度</t>
    <rPh sb="0" eb="2">
      <t>レイワ</t>
    </rPh>
    <rPh sb="3" eb="5">
      <t>ネンド</t>
    </rPh>
    <phoneticPr fontId="37"/>
  </si>
  <si>
    <t>令和５年</t>
    <rPh sb="0" eb="2">
      <t>レイワ</t>
    </rPh>
    <rPh sb="3" eb="4">
      <t>ネン</t>
    </rPh>
    <phoneticPr fontId="37"/>
  </si>
  <si>
    <t>令和５年（４月１日現在）の内訳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7"/>
  </si>
  <si>
    <r>
      <t>就労</t>
    </r>
    <r>
      <rPr>
        <sz val="10"/>
        <color theme="1"/>
        <rFont val="ＦＡ 明朝"/>
        <family val="3"/>
        <charset val="128"/>
      </rPr>
      <t>自立
給付金
（H26～）</t>
    </r>
    <rPh sb="0" eb="2">
      <t>シュウロウ</t>
    </rPh>
    <rPh sb="2" eb="4">
      <t>ジリツ</t>
    </rPh>
    <rPh sb="5" eb="8">
      <t>キュウフキン</t>
    </rPh>
    <phoneticPr fontId="37"/>
  </si>
  <si>
    <r>
      <t>　 ただし、出産扶助、葬祭扶助、法外扶助、就労</t>
    </r>
    <r>
      <rPr>
        <sz val="9"/>
        <color theme="1"/>
        <rFont val="ＦＡ 明朝"/>
        <family val="3"/>
        <charset val="128"/>
      </rPr>
      <t>自立</t>
    </r>
    <r>
      <rPr>
        <sz val="9"/>
        <color theme="1"/>
        <rFont val="ＦＡ 明朝"/>
        <charset val="128"/>
      </rPr>
      <t>給付金及び進学準備給付金については年度間延べ数、</t>
    </r>
    <rPh sb="8" eb="10">
      <t>フジョ</t>
    </rPh>
    <rPh sb="13" eb="15">
      <t>フジョ</t>
    </rPh>
    <rPh sb="23" eb="25">
      <t>ジリツ</t>
    </rPh>
    <rPh sb="25" eb="28">
      <t>キュウフキン</t>
    </rPh>
    <rPh sb="28" eb="29">
      <t>オヨ</t>
    </rPh>
    <phoneticPr fontId="37"/>
  </si>
  <si>
    <r>
      <t>平成3</t>
    </r>
    <r>
      <rPr>
        <sz val="10"/>
        <rFont val="游ゴシック"/>
        <family val="3"/>
        <charset val="128"/>
      </rPr>
      <t>1</t>
    </r>
    <r>
      <rPr>
        <sz val="10"/>
        <rFont val="ＦＡ 明朝"/>
        <charset val="128"/>
      </rPr>
      <t>年度</t>
    </r>
    <phoneticPr fontId="37"/>
  </si>
  <si>
    <r>
      <t>※ 各扶助費欄の実世帯及び実人員は</t>
    </r>
    <r>
      <rPr>
        <sz val="9"/>
        <color theme="1"/>
        <rFont val="ＦＡ 明朝"/>
        <family val="3"/>
        <charset val="128"/>
      </rPr>
      <t>年度末時点の数値を記載。</t>
    </r>
    <rPh sb="2" eb="3">
      <t>カク</t>
    </rPh>
    <rPh sb="3" eb="6">
      <t>フジョヒ</t>
    </rPh>
    <rPh sb="6" eb="7">
      <t>ラン</t>
    </rPh>
    <rPh sb="8" eb="9">
      <t>ジツ</t>
    </rPh>
    <rPh sb="11" eb="12">
      <t>オヨ</t>
    </rPh>
    <rPh sb="13" eb="14">
      <t>ジツ</t>
    </rPh>
    <rPh sb="19" eb="20">
      <t>マツ</t>
    </rPh>
    <rPh sb="20" eb="22">
      <t>ジテン</t>
    </rPh>
    <rPh sb="23" eb="25">
      <t>スウチ</t>
    </rPh>
    <rPh sb="26" eb="28">
      <t>キサイ</t>
    </rPh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</si>
</sst>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1" formatCode="_ * #,##0_ ;_ * \-#,##0_ ;_ * &quot;-&quot;_ ;_ @_ "/>
    <numFmt numFmtId="176" formatCode="#,##0;&quot;△ &quot;#,##0"/>
    <numFmt numFmtId="177" formatCode="#,##0.00_ "/>
    <numFmt numFmtId="178" formatCode="#,##0_ "/>
    <numFmt numFmtId="179" formatCode="#,##0.00_ %\ "/>
    <numFmt numFmtId="180" formatCode="#,##0_ ;[Red]\-#,##0\ "/>
    <numFmt numFmtId="181" formatCode="&quot;(&quot;#,##0.0&quot;％)&quot;"/>
    <numFmt numFmtId="182" formatCode="0.0%"/>
    <numFmt numFmtId="183" formatCode="#,##0&quot;世&quot;&quot;帯&quot;\ "/>
    <numFmt numFmtId="184" formatCode="0_);[Red]\(0\)"/>
    <numFmt numFmtId="185" formatCode="#,##0&quot;人&quot;\ "/>
    <numFmt numFmtId="186" formatCode="#,##0.0_ &quot;％&quot;\ "/>
    <numFmt numFmtId="187" formatCode="0.0_ "/>
    <numFmt numFmtId="188" formatCode="#,##0_ &quot;件&quot;\ "/>
    <numFmt numFmtId="189" formatCode="#,##0.0_ &quot;％&quot;"/>
    <numFmt numFmtId="190" formatCode="#,##0_);[Red]\(#,##0\)"/>
    <numFmt numFmtId="191" formatCode="0_ "/>
    <numFmt numFmtId="192" formatCode="#,##0.00_ &quot;％&quot;&quot;　&quot;"/>
    <numFmt numFmtId="193" formatCode="#,##0.0_ &quot;％&quot;&quot;　&quot;"/>
    <numFmt numFmtId="194" formatCode="#,##0.0_ ;[Red]\-#,##0.0\ "/>
    <numFmt numFmtId="195" formatCode="#,##0_ &quot;円&quot;"/>
    <numFmt numFmtId="196" formatCode="_ * #,##0.0000000_ ;_ * \-#,##0.0000000_ ;_ * &quot;-&quot;_ ;_ @_ "/>
    <numFmt numFmtId="197" formatCode="#,##0_ &quot;回&quot;\ "/>
    <numFmt numFmtId="198" formatCode="_ * #,##0_ ;_ * \-#,##0_ ;_ * &quot;-&quot;??_ ;_ @_ "/>
  </numFmts>
  <fonts count="50">
    <font>
      <sz val="11"/>
      <name val="ＭＳ Ｐゴシック"/>
      <charset val="128"/>
    </font>
    <font>
      <sz val="10"/>
      <name val="ＭＳ Ｐゴシック"/>
      <family val="3"/>
      <charset val="128"/>
    </font>
    <font>
      <sz val="10"/>
      <name val="ＦＡ 明朝"/>
      <charset val="128"/>
    </font>
    <font>
      <sz val="11"/>
      <name val="ＦＡ 明朝"/>
      <charset val="128"/>
    </font>
    <font>
      <b/>
      <sz val="11"/>
      <name val="ＦＡ ゴシック"/>
      <charset val="128"/>
    </font>
    <font>
      <sz val="12"/>
      <name val="ＦＡ 明朝"/>
      <charset val="128"/>
    </font>
    <font>
      <sz val="9"/>
      <name val="ＦＡ 明朝"/>
      <charset val="128"/>
    </font>
    <font>
      <sz val="8"/>
      <name val="ＦＡ 明朝"/>
      <charset val="128"/>
    </font>
    <font>
      <b/>
      <sz val="12"/>
      <name val="ＦＡ 明朝"/>
      <charset val="128"/>
    </font>
    <font>
      <sz val="10"/>
      <color indexed="8"/>
      <name val="ＦＡ 明朝"/>
      <charset val="128"/>
    </font>
    <font>
      <sz val="11"/>
      <color indexed="8"/>
      <name val="ＭＳ Ｐゴシック"/>
      <family val="3"/>
      <charset val="128"/>
    </font>
    <font>
      <sz val="9.5"/>
      <name val="ＦＡ 明朝"/>
      <charset val="128"/>
    </font>
    <font>
      <sz val="11"/>
      <name val="ＦＡ ゴシック"/>
      <charset val="128"/>
    </font>
    <font>
      <sz val="9"/>
      <name val="ＭＳ Ｐゴシック"/>
      <family val="3"/>
      <charset val="128"/>
    </font>
    <font>
      <b/>
      <sz val="11"/>
      <name val="ＦＡ 明朝"/>
      <charset val="128"/>
    </font>
    <font>
      <b/>
      <sz val="18"/>
      <name val="ＦＡ ゴシック"/>
      <charset val="128"/>
    </font>
    <font>
      <sz val="12"/>
      <name val="ＭＳ ゴシック"/>
      <family val="3"/>
      <charset val="128"/>
    </font>
    <font>
      <sz val="16"/>
      <name val="ＦＡ 明朝"/>
      <charset val="128"/>
    </font>
    <font>
      <sz val="10"/>
      <name val="ＭＳ 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ＦＡ 明朝"/>
      <family val="3"/>
      <charset val="128"/>
    </font>
    <font>
      <sz val="10"/>
      <name val="ＦＡ 明朝"/>
      <family val="3"/>
      <charset val="128"/>
    </font>
    <font>
      <sz val="10"/>
      <color theme="1"/>
      <name val="ＦＡ 明朝"/>
      <charset val="128"/>
    </font>
    <font>
      <sz val="7"/>
      <color theme="1"/>
      <name val="ＦＡ 明朝"/>
      <family val="3"/>
      <charset val="128"/>
    </font>
    <font>
      <sz val="10"/>
      <color theme="1"/>
      <name val="ＦＡ 明朝"/>
      <family val="3"/>
      <charset val="128"/>
    </font>
    <font>
      <sz val="10"/>
      <name val="ＦＡ 明朝"/>
      <family val="3"/>
    </font>
    <font>
      <sz val="10"/>
      <name val="游ゴシック"/>
      <family val="3"/>
      <charset val="128"/>
    </font>
    <font>
      <sz val="12"/>
      <name val="ＦＡ 明朝"/>
      <family val="3"/>
      <charset val="128"/>
    </font>
    <font>
      <sz val="10"/>
      <name val="ＭＳ Ｐゴシック"/>
      <family val="2"/>
      <charset val="128"/>
    </font>
    <font>
      <sz val="9"/>
      <color theme="1"/>
      <name val="ＦＡ 明朝"/>
      <charset val="128"/>
    </font>
    <font>
      <sz val="9"/>
      <color theme="1"/>
      <name val="ＦＡ 明朝"/>
      <family val="3"/>
      <charset val="128"/>
    </font>
    <font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15" borderId="35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6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0" fillId="22" borderId="37" applyNumberFormat="0" applyAlignment="0" applyProtection="0">
      <alignment vertical="center"/>
    </xf>
    <xf numFmtId="0" fontId="20" fillId="3" borderId="33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1" fillId="0" borderId="38" applyNumberFormat="0" applyFill="0" applyAlignment="0" applyProtection="0">
      <alignment vertical="center"/>
    </xf>
    <xf numFmtId="0" fontId="33" fillId="20" borderId="39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9" fillId="20" borderId="33" applyNumberFormat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38" fontId="36" fillId="0" borderId="0" applyFont="0" applyFill="0" applyBorder="0" applyAlignment="0" applyProtection="0"/>
    <xf numFmtId="0" fontId="36" fillId="0" borderId="0">
      <alignment vertical="center"/>
    </xf>
  </cellStyleXfs>
  <cellXfs count="971">
    <xf numFmtId="0" fontId="0" fillId="0" borderId="0" xfId="0" applyAlignment="1"/>
    <xf numFmtId="0" fontId="0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0" fillId="0" borderId="0" xfId="0" applyFont="1" applyFill="1" applyAlignment="1"/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41" fontId="2" fillId="0" borderId="0" xfId="0" applyNumberFormat="1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9" xfId="0" applyFont="1" applyFill="1" applyBorder="1" applyAlignment="1" applyProtection="1"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178" fontId="2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3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10" xfId="0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182" fontId="2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82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textRotation="255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2" fontId="2" fillId="0" borderId="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38" fontId="2" fillId="0" borderId="0" xfId="6" applyFont="1" applyFill="1" applyBorder="1" applyAlignment="1" applyProtection="1">
      <alignment horizontal="center"/>
      <protection hidden="1"/>
    </xf>
    <xf numFmtId="180" fontId="2" fillId="0" borderId="0" xfId="6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49" fontId="2" fillId="0" borderId="0" xfId="0" applyNumberFormat="1" applyFont="1" applyFill="1" applyBorder="1" applyAlignment="1" applyProtection="1">
      <protection hidden="1"/>
    </xf>
    <xf numFmtId="49" fontId="2" fillId="0" borderId="0" xfId="0" applyNumberFormat="1" applyFont="1" applyFill="1" applyAlignment="1" applyProtection="1"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178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textRotation="255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protection hidden="1"/>
    </xf>
    <xf numFmtId="0" fontId="10" fillId="0" borderId="0" xfId="0" applyFont="1" applyFill="1" applyAlignment="1" applyProtection="1"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 applyProtection="1">
      <alignment textRotation="255"/>
      <protection hidden="1"/>
    </xf>
    <xf numFmtId="0" fontId="11" fillId="0" borderId="6" xfId="0" applyFont="1" applyFill="1" applyBorder="1" applyAlignment="1" applyProtection="1">
      <alignment textRotation="255"/>
      <protection hidden="1"/>
    </xf>
    <xf numFmtId="0" fontId="11" fillId="0" borderId="6" xfId="0" applyFont="1" applyFill="1" applyBorder="1" applyAlignment="1" applyProtection="1">
      <alignment vertical="top" textRotation="255"/>
      <protection hidden="1"/>
    </xf>
    <xf numFmtId="0" fontId="11" fillId="0" borderId="7" xfId="0" applyFont="1" applyFill="1" applyBorder="1" applyAlignment="1" applyProtection="1">
      <alignment vertical="top" textRotation="255"/>
      <protection hidden="1"/>
    </xf>
    <xf numFmtId="0" fontId="5" fillId="0" borderId="0" xfId="17" applyFont="1" applyFill="1" applyBorder="1" applyAlignment="1" applyProtection="1">
      <alignment horizontal="left" vertical="center"/>
      <protection hidden="1"/>
    </xf>
    <xf numFmtId="0" fontId="5" fillId="0" borderId="0" xfId="17" applyFont="1" applyFill="1" applyBorder="1" applyAlignment="1" applyProtection="1">
      <alignment vertical="center"/>
      <protection hidden="1"/>
    </xf>
    <xf numFmtId="0" fontId="5" fillId="0" borderId="0" xfId="32" applyFont="1" applyFill="1" applyBorder="1" applyProtection="1">
      <alignment vertical="center"/>
      <protection hidden="1"/>
    </xf>
    <xf numFmtId="0" fontId="2" fillId="0" borderId="0" xfId="17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2" fillId="0" borderId="10" xfId="17" applyFont="1" applyFill="1" applyBorder="1" applyAlignment="1" applyProtection="1">
      <alignment vertical="center"/>
      <protection hidden="1"/>
    </xf>
    <xf numFmtId="0" fontId="2" fillId="0" borderId="0" xfId="17" applyFont="1" applyFill="1" applyBorder="1" applyAlignment="1" applyProtection="1">
      <alignment vertical="center"/>
      <protection hidden="1"/>
    </xf>
    <xf numFmtId="178" fontId="2" fillId="0" borderId="0" xfId="17" applyNumberFormat="1" applyFont="1" applyFill="1" applyAlignment="1" applyProtection="1">
      <alignment vertical="center"/>
      <protection hidden="1"/>
    </xf>
    <xf numFmtId="178" fontId="2" fillId="0" borderId="0" xfId="17" applyNumberFormat="1" applyFont="1" applyFill="1" applyBorder="1" applyAlignment="1" applyProtection="1">
      <alignment vertical="center"/>
      <protection hidden="1"/>
    </xf>
    <xf numFmtId="41" fontId="2" fillId="0" borderId="0" xfId="17" applyNumberFormat="1" applyFont="1" applyFill="1" applyBorder="1" applyAlignment="1" applyProtection="1">
      <alignment horizontal="right" vertical="center"/>
      <protection hidden="1"/>
    </xf>
    <xf numFmtId="41" fontId="5" fillId="0" borderId="0" xfId="32" applyNumberFormat="1" applyFont="1" applyFill="1" applyBorder="1" applyAlignment="1" applyProtection="1">
      <alignment horizontal="right" vertical="center"/>
      <protection hidden="1"/>
    </xf>
    <xf numFmtId="0" fontId="2" fillId="0" borderId="0" xfId="32" applyFont="1" applyFill="1" applyBorder="1" applyAlignment="1" applyProtection="1">
      <alignment vertical="center"/>
      <protection hidden="1"/>
    </xf>
    <xf numFmtId="0" fontId="5" fillId="0" borderId="0" xfId="17" applyFont="1" applyFill="1" applyAlignment="1" applyProtection="1">
      <alignment vertical="center"/>
      <protection hidden="1"/>
    </xf>
    <xf numFmtId="0" fontId="2" fillId="0" borderId="0" xfId="17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190" fontId="6" fillId="0" borderId="0" xfId="0" applyNumberFormat="1" applyFont="1" applyFill="1" applyBorder="1" applyAlignment="1" applyProtection="1">
      <alignment vertical="center"/>
      <protection hidden="1"/>
    </xf>
    <xf numFmtId="178" fontId="6" fillId="0" borderId="0" xfId="0" applyNumberFormat="1" applyFont="1" applyFill="1" applyBorder="1" applyAlignment="1" applyProtection="1">
      <alignment vertical="center"/>
      <protection hidden="1"/>
    </xf>
    <xf numFmtId="191" fontId="6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ill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protection hidden="1"/>
    </xf>
    <xf numFmtId="0" fontId="2" fillId="0" borderId="0" xfId="17" applyFont="1" applyFill="1" applyBorder="1" applyAlignment="1" applyProtection="1">
      <alignment horizontal="right" vertical="center"/>
      <protection hidden="1"/>
    </xf>
    <xf numFmtId="49" fontId="0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protection hidden="1"/>
    </xf>
    <xf numFmtId="184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38" fontId="2" fillId="0" borderId="0" xfId="6" applyFont="1" applyFill="1" applyBorder="1" applyAlignment="1" applyProtection="1">
      <alignment horizontal="right" vertical="center"/>
      <protection hidden="1"/>
    </xf>
    <xf numFmtId="0" fontId="2" fillId="0" borderId="0" xfId="17" applyFont="1" applyFill="1" applyBorder="1" applyAlignment="1" applyProtection="1">
      <protection hidden="1"/>
    </xf>
    <xf numFmtId="3" fontId="2" fillId="0" borderId="0" xfId="0" applyNumberFormat="1" applyFont="1" applyFill="1" applyBorder="1" applyAlignment="1" applyProtection="1">
      <protection hidden="1"/>
    </xf>
    <xf numFmtId="49" fontId="2" fillId="0" borderId="0" xfId="0" applyNumberFormat="1" applyFont="1" applyFill="1" applyBorder="1" applyAlignment="1" applyProtection="1">
      <alignment horizontal="right" vertical="top"/>
      <protection hidden="1"/>
    </xf>
    <xf numFmtId="178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horizontal="right" vertical="center"/>
      <protection hidden="1"/>
    </xf>
    <xf numFmtId="49" fontId="2" fillId="0" borderId="0" xfId="0" applyNumberFormat="1" applyFont="1" applyFill="1" applyBorder="1" applyAlignment="1" applyProtection="1">
      <alignment horizontal="left" vertical="center"/>
      <protection hidden="1"/>
    </xf>
    <xf numFmtId="49" fontId="2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2" fillId="0" borderId="9" xfId="0" applyNumberFormat="1" applyFont="1" applyFill="1" applyBorder="1" applyAlignment="1" applyProtection="1">
      <alignment vertical="center"/>
      <protection hidden="1"/>
    </xf>
    <xf numFmtId="192" fontId="2" fillId="0" borderId="0" xfId="0" applyNumberFormat="1" applyFont="1" applyFill="1" applyBorder="1" applyAlignment="1" applyProtection="1">
      <alignment horizontal="right" vertical="center"/>
      <protection locked="0" hidden="1"/>
    </xf>
    <xf numFmtId="192" fontId="2" fillId="0" borderId="0" xfId="0" applyNumberFormat="1" applyFont="1" applyFill="1" applyAlignment="1" applyProtection="1">
      <alignment horizontal="right" vertical="center"/>
      <protection locked="0" hidden="1"/>
    </xf>
    <xf numFmtId="0" fontId="2" fillId="0" borderId="0" xfId="17" applyFont="1" applyFill="1" applyAlignment="1" applyProtection="1">
      <protection hidden="1"/>
    </xf>
    <xf numFmtId="178" fontId="6" fillId="0" borderId="0" xfId="17" applyNumberFormat="1" applyFont="1" applyFill="1" applyAlignment="1" applyProtection="1">
      <alignment horizontal="left" vertical="center" wrapText="1"/>
      <protection hidden="1"/>
    </xf>
    <xf numFmtId="0" fontId="2" fillId="0" borderId="0" xfId="17" applyFont="1" applyFill="1" applyAlignment="1" applyProtection="1">
      <alignment horizontal="center"/>
      <protection hidden="1"/>
    </xf>
    <xf numFmtId="178" fontId="2" fillId="0" borderId="0" xfId="17" applyNumberFormat="1" applyFont="1" applyFill="1" applyAlignment="1" applyProtection="1">
      <alignment horizontal="right" vertical="center"/>
      <protection hidden="1"/>
    </xf>
    <xf numFmtId="0" fontId="2" fillId="0" borderId="9" xfId="17" applyFont="1" applyFill="1" applyBorder="1" applyAlignment="1" applyProtection="1">
      <alignment vertical="center"/>
      <protection hidden="1"/>
    </xf>
    <xf numFmtId="0" fontId="2" fillId="0" borderId="9" xfId="17" applyFont="1" applyFill="1" applyBorder="1" applyAlignment="1" applyProtection="1">
      <alignment horizontal="right" vertical="center"/>
      <protection hidden="1"/>
    </xf>
    <xf numFmtId="0" fontId="2" fillId="0" borderId="0" xfId="17" applyNumberFormat="1" applyFont="1" applyFill="1" applyBorder="1" applyAlignment="1" applyProtection="1">
      <alignment vertical="center"/>
      <protection hidden="1"/>
    </xf>
    <xf numFmtId="0" fontId="0" fillId="0" borderId="0" xfId="17" applyFont="1" applyFill="1" applyBorder="1" applyAlignment="1" applyProtection="1"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4" fillId="0" borderId="0" xfId="17" applyFont="1" applyFill="1" applyBorder="1" applyAlignment="1" applyProtection="1">
      <alignment vertical="center"/>
      <protection hidden="1"/>
    </xf>
    <xf numFmtId="0" fontId="2" fillId="0" borderId="0" xfId="17" applyNumberFormat="1" applyFont="1" applyFill="1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196" fontId="2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38" fontId="6" fillId="0" borderId="0" xfId="6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shrinkToFit="1"/>
      <protection hidden="1"/>
    </xf>
    <xf numFmtId="0" fontId="0" fillId="0" borderId="0" xfId="0" applyFont="1" applyFill="1" applyAlignment="1" applyProtection="1">
      <alignment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0" xfId="0" applyFont="1" applyFill="1" applyAlignment="1" applyProtection="1">
      <alignment horizontal="left" vertical="center" shrinkToFit="1"/>
      <protection hidden="1"/>
    </xf>
    <xf numFmtId="0" fontId="2" fillId="0" borderId="0" xfId="0" applyNumberFormat="1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vertical="center" textRotation="255" shrinkToFit="1"/>
      <protection hidden="1"/>
    </xf>
    <xf numFmtId="178" fontId="2" fillId="0" borderId="0" xfId="0" applyNumberFormat="1" applyFont="1" applyFill="1" applyBorder="1" applyAlignment="1" applyProtection="1">
      <alignment vertical="center" shrinkToFit="1"/>
      <protection hidden="1"/>
    </xf>
    <xf numFmtId="38" fontId="2" fillId="0" borderId="0" xfId="6" applyFont="1" applyFill="1" applyBorder="1" applyAlignment="1" applyProtection="1">
      <alignment horizontal="right" vertical="center" shrinkToFit="1"/>
      <protection hidden="1"/>
    </xf>
    <xf numFmtId="0" fontId="2" fillId="0" borderId="0" xfId="0" applyNumberFormat="1" applyFont="1" applyFill="1" applyAlignment="1" applyProtection="1">
      <alignment shrinkToFit="1"/>
      <protection hidden="1"/>
    </xf>
    <xf numFmtId="38" fontId="2" fillId="0" borderId="9" xfId="6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38" fontId="2" fillId="0" borderId="0" xfId="6" applyNumberFormat="1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0" fillId="0" borderId="0" xfId="17" applyFont="1" applyFill="1" applyAlignment="1" applyProtection="1">
      <protection hidden="1"/>
    </xf>
    <xf numFmtId="0" fontId="2" fillId="0" borderId="12" xfId="17" applyFont="1" applyFill="1" applyBorder="1" applyAlignment="1" applyProtection="1">
      <protection hidden="1"/>
    </xf>
    <xf numFmtId="0" fontId="2" fillId="0" borderId="0" xfId="17" applyFont="1" applyFill="1" applyBorder="1" applyAlignment="1" applyProtection="1">
      <alignment horizontal="left" vertical="center"/>
      <protection hidden="1"/>
    </xf>
    <xf numFmtId="180" fontId="2" fillId="0" borderId="0" xfId="21" applyNumberFormat="1" applyFont="1" applyFill="1" applyBorder="1" applyAlignment="1" applyProtection="1">
      <alignment horizontal="right" vertical="center"/>
      <protection hidden="1"/>
    </xf>
    <xf numFmtId="180" fontId="2" fillId="0" borderId="0" xfId="21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Font="1" applyFill="1" applyBorder="1" applyAlignment="1" applyProtection="1">
      <protection hidden="1"/>
    </xf>
    <xf numFmtId="0" fontId="2" fillId="0" borderId="0" xfId="17" applyFont="1" applyFill="1" applyAlignment="1" applyProtection="1">
      <alignment horizontal="right"/>
      <protection hidden="1"/>
    </xf>
    <xf numFmtId="49" fontId="15" fillId="0" borderId="0" xfId="17" applyNumberFormat="1" applyFont="1" applyFill="1" applyBorder="1" applyAlignment="1" applyProtection="1">
      <alignment vertical="center"/>
      <protection hidden="1"/>
    </xf>
    <xf numFmtId="180" fontId="2" fillId="0" borderId="0" xfId="21" applyNumberFormat="1" applyFont="1" applyFill="1" applyBorder="1" applyAlignment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49" fontId="17" fillId="0" borderId="0" xfId="17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80" fontId="2" fillId="0" borderId="6" xfId="21" applyNumberFormat="1" applyFont="1" applyFill="1" applyBorder="1" applyAlignment="1" applyProtection="1">
      <alignment vertical="center"/>
      <protection hidden="1"/>
    </xf>
    <xf numFmtId="180" fontId="2" fillId="0" borderId="0" xfId="21" applyNumberFormat="1" applyFont="1" applyFill="1" applyBorder="1" applyAlignment="1" applyProtection="1">
      <alignment vertical="center"/>
      <protection hidden="1"/>
    </xf>
    <xf numFmtId="180" fontId="2" fillId="0" borderId="6" xfId="21" applyNumberFormat="1" applyFont="1" applyFill="1" applyBorder="1" applyAlignment="1" applyProtection="1">
      <alignment vertical="center"/>
      <protection locked="0"/>
    </xf>
    <xf numFmtId="180" fontId="2" fillId="0" borderId="0" xfId="21" applyNumberFormat="1" applyFont="1" applyFill="1" applyBorder="1" applyAlignment="1" applyProtection="1">
      <alignment vertical="center"/>
      <protection locked="0"/>
    </xf>
    <xf numFmtId="0" fontId="2" fillId="0" borderId="0" xfId="17" applyNumberFormat="1" applyFont="1" applyFill="1" applyBorder="1" applyAlignment="1" applyProtection="1">
      <alignment vertical="center" shrinkToFit="1"/>
      <protection hidden="1"/>
    </xf>
    <xf numFmtId="0" fontId="2" fillId="0" borderId="6" xfId="17" applyNumberFormat="1" applyFont="1" applyFill="1" applyBorder="1" applyAlignment="1" applyProtection="1">
      <alignment vertical="center"/>
      <protection hidden="1"/>
    </xf>
    <xf numFmtId="0" fontId="2" fillId="0" borderId="6" xfId="17" applyNumberFormat="1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178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94" fontId="2" fillId="0" borderId="0" xfId="6" applyNumberFormat="1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2" fillId="0" borderId="0" xfId="17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78" fontId="6" fillId="0" borderId="0" xfId="17" applyNumberFormat="1" applyFont="1" applyFill="1" applyBorder="1" applyAlignment="1" applyProtection="1">
      <alignment horizontal="distributed" vertical="center" indent="1"/>
      <protection hidden="1"/>
    </xf>
    <xf numFmtId="0" fontId="2" fillId="0" borderId="0" xfId="17" applyNumberFormat="1" applyFont="1" applyFill="1" applyBorder="1" applyAlignment="1" applyProtection="1">
      <alignment horizontal="distributed" vertical="center" indent="1"/>
      <protection hidden="1"/>
    </xf>
    <xf numFmtId="178" fontId="2" fillId="0" borderId="0" xfId="17" applyNumberFormat="1" applyFont="1" applyFill="1" applyBorder="1" applyAlignment="1" applyProtection="1">
      <alignment horizontal="right" vertical="center"/>
      <protection hidden="1"/>
    </xf>
    <xf numFmtId="0" fontId="36" fillId="0" borderId="0" xfId="0" applyFont="1" applyFill="1" applyAlignme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36" fillId="0" borderId="0" xfId="48" applyFont="1" applyFill="1" applyAlignment="1" applyProtection="1">
      <protection hidden="1"/>
    </xf>
    <xf numFmtId="0" fontId="14" fillId="0" borderId="0" xfId="48" applyFont="1" applyFill="1" applyBorder="1" applyAlignment="1" applyProtection="1">
      <alignment vertical="center"/>
      <protection hidden="1"/>
    </xf>
    <xf numFmtId="0" fontId="14" fillId="0" borderId="0" xfId="48" applyFont="1" applyFill="1" applyBorder="1" applyAlignment="1" applyProtection="1">
      <alignment horizontal="left" vertical="center"/>
      <protection hidden="1"/>
    </xf>
    <xf numFmtId="49" fontId="2" fillId="0" borderId="0" xfId="48" applyNumberFormat="1" applyFont="1" applyFill="1" applyBorder="1" applyAlignment="1" applyProtection="1">
      <alignment horizontal="left" vertical="center"/>
      <protection hidden="1"/>
    </xf>
    <xf numFmtId="0" fontId="2" fillId="0" borderId="0" xfId="48" applyFont="1" applyFill="1" applyAlignment="1" applyProtection="1">
      <protection hidden="1"/>
    </xf>
    <xf numFmtId="0" fontId="2" fillId="0" borderId="0" xfId="48" applyFont="1" applyFill="1" applyBorder="1" applyAlignment="1" applyProtection="1">
      <alignment vertical="center"/>
      <protection hidden="1"/>
    </xf>
    <xf numFmtId="0" fontId="2" fillId="0" borderId="0" xfId="48" applyFont="1" applyFill="1" applyBorder="1" applyAlignment="1" applyProtection="1">
      <protection hidden="1"/>
    </xf>
    <xf numFmtId="0" fontId="2" fillId="0" borderId="9" xfId="48" applyFont="1" applyFill="1" applyBorder="1" applyAlignment="1" applyProtection="1">
      <alignment vertical="center"/>
      <protection hidden="1"/>
    </xf>
    <xf numFmtId="49" fontId="2" fillId="0" borderId="0" xfId="48" applyNumberFormat="1" applyFont="1" applyFill="1" applyBorder="1" applyAlignment="1" applyProtection="1">
      <alignment horizontal="right" vertical="center"/>
      <protection hidden="1"/>
    </xf>
    <xf numFmtId="0" fontId="36" fillId="0" borderId="0" xfId="48" applyFont="1" applyFill="1" applyAlignment="1"/>
    <xf numFmtId="0" fontId="4" fillId="0" borderId="0" xfId="48" applyFont="1" applyFill="1" applyBorder="1" applyAlignment="1" applyProtection="1">
      <alignment vertical="center"/>
      <protection hidden="1"/>
    </xf>
    <xf numFmtId="0" fontId="5" fillId="0" borderId="0" xfId="48" applyFont="1" applyFill="1" applyBorder="1" applyAlignment="1" applyProtection="1">
      <alignment vertical="center"/>
      <protection hidden="1"/>
    </xf>
    <xf numFmtId="0" fontId="5" fillId="0" borderId="0" xfId="48" applyFont="1" applyFill="1" applyBorder="1" applyAlignment="1" applyProtection="1">
      <alignment horizontal="left" vertical="center"/>
      <protection hidden="1"/>
    </xf>
    <xf numFmtId="0" fontId="3" fillId="0" borderId="0" xfId="48" applyFont="1" applyFill="1" applyBorder="1" applyAlignment="1" applyProtection="1">
      <alignment vertical="center"/>
      <protection hidden="1"/>
    </xf>
    <xf numFmtId="0" fontId="36" fillId="0" borderId="0" xfId="48" applyFont="1" applyFill="1" applyBorder="1" applyAlignment="1" applyProtection="1">
      <protection hidden="1"/>
    </xf>
    <xf numFmtId="0" fontId="2" fillId="0" borderId="0" xfId="48" applyFont="1" applyFill="1" applyAlignment="1" applyProtection="1">
      <alignment vertical="center"/>
      <protection hidden="1"/>
    </xf>
    <xf numFmtId="0" fontId="2" fillId="0" borderId="0" xfId="48" applyFont="1" applyFill="1" applyBorder="1" applyAlignment="1" applyProtection="1">
      <alignment horizontal="right" vertical="center"/>
      <protection hidden="1"/>
    </xf>
    <xf numFmtId="0" fontId="36" fillId="0" borderId="0" xfId="48" applyAlignment="1"/>
    <xf numFmtId="178" fontId="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Alignment="1" applyProtection="1">
      <alignment horizontal="left" shrinkToFit="1"/>
      <protection hidden="1"/>
    </xf>
    <xf numFmtId="0" fontId="36" fillId="0" borderId="0" xfId="0" applyFont="1" applyFill="1" applyBorder="1" applyAlignment="1" applyProtection="1">
      <alignment shrinkToFit="1"/>
      <protection hidden="1"/>
    </xf>
    <xf numFmtId="0" fontId="36" fillId="0" borderId="0" xfId="0" applyFont="1" applyFill="1" applyAlignment="1"/>
    <xf numFmtId="0" fontId="47" fillId="0" borderId="0" xfId="0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horizontal="center" vertical="center" textRotation="255"/>
      <protection hidden="1"/>
    </xf>
    <xf numFmtId="0" fontId="40" fillId="0" borderId="0" xfId="0" applyFont="1" applyFill="1" applyAlignment="1" applyProtection="1"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2" fillId="0" borderId="9" xfId="17" applyNumberFormat="1" applyFont="1" applyFill="1" applyBorder="1" applyAlignment="1" applyProtection="1">
      <alignment horizontal="right"/>
      <protection hidden="1"/>
    </xf>
    <xf numFmtId="0" fontId="2" fillId="0" borderId="9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3" xfId="17" applyFont="1" applyFill="1" applyBorder="1" applyAlignment="1" applyProtection="1">
      <alignment horizontal="center" vertical="center"/>
      <protection hidden="1"/>
    </xf>
    <xf numFmtId="0" fontId="4" fillId="0" borderId="0" xfId="17" applyFont="1" applyFill="1" applyBorder="1" applyAlignment="1" applyProtection="1">
      <alignment vertical="center"/>
      <protection hidden="1"/>
    </xf>
    <xf numFmtId="0" fontId="2" fillId="0" borderId="5" xfId="17" applyNumberFormat="1" applyFont="1" applyFill="1" applyBorder="1" applyAlignment="1" applyProtection="1">
      <alignment horizontal="right" vertical="center"/>
      <protection hidden="1"/>
    </xf>
    <xf numFmtId="0" fontId="2" fillId="0" borderId="9" xfId="17" applyNumberFormat="1" applyFont="1" applyFill="1" applyBorder="1" applyAlignment="1" applyProtection="1">
      <alignment horizontal="right" vertical="center"/>
      <protection hidden="1"/>
    </xf>
    <xf numFmtId="0" fontId="2" fillId="0" borderId="11" xfId="17" applyNumberFormat="1" applyFont="1" applyFill="1" applyBorder="1" applyAlignment="1" applyProtection="1">
      <alignment horizontal="right" vertical="center"/>
      <protection hidden="1"/>
    </xf>
    <xf numFmtId="0" fontId="2" fillId="0" borderId="7" xfId="17" applyNumberFormat="1" applyFont="1" applyFill="1" applyBorder="1" applyAlignment="1" applyProtection="1">
      <alignment horizontal="left" vertical="center"/>
      <protection hidden="1"/>
    </xf>
    <xf numFmtId="0" fontId="2" fillId="0" borderId="10" xfId="17" applyNumberFormat="1" applyFont="1" applyFill="1" applyBorder="1" applyAlignment="1" applyProtection="1">
      <alignment horizontal="left" vertical="center"/>
      <protection hidden="1"/>
    </xf>
    <xf numFmtId="0" fontId="2" fillId="0" borderId="13" xfId="17" applyNumberFormat="1" applyFont="1" applyFill="1" applyBorder="1" applyAlignment="1" applyProtection="1">
      <alignment horizontal="left" vertical="center"/>
      <protection hidden="1"/>
    </xf>
    <xf numFmtId="41" fontId="2" fillId="0" borderId="3" xfId="21" applyNumberFormat="1" applyFont="1" applyFill="1" applyBorder="1" applyAlignment="1" applyProtection="1">
      <alignment horizontal="center" vertical="center"/>
      <protection locked="0"/>
    </xf>
    <xf numFmtId="41" fontId="2" fillId="0" borderId="3" xfId="21" applyNumberFormat="1" applyFont="1" applyFill="1" applyBorder="1" applyAlignment="1" applyProtection="1">
      <alignment horizontal="center" vertical="center"/>
      <protection hidden="1"/>
    </xf>
    <xf numFmtId="41" fontId="40" fillId="0" borderId="3" xfId="21" applyNumberFormat="1" applyFont="1" applyFill="1" applyBorder="1" applyAlignment="1" applyProtection="1">
      <alignment horizontal="center" vertical="center"/>
      <protection hidden="1"/>
    </xf>
    <xf numFmtId="0" fontId="2" fillId="0" borderId="1" xfId="17" applyNumberFormat="1" applyFont="1" applyFill="1" applyBorder="1" applyAlignment="1" applyProtection="1">
      <alignment horizontal="center" vertical="center" textRotation="255"/>
      <protection hidden="1"/>
    </xf>
    <xf numFmtId="0" fontId="2" fillId="0" borderId="1" xfId="17" applyFont="1" applyFill="1" applyBorder="1" applyAlignment="1" applyProtection="1">
      <alignment horizontal="center" vertical="center"/>
      <protection hidden="1"/>
    </xf>
    <xf numFmtId="0" fontId="2" fillId="0" borderId="14" xfId="17" applyFont="1" applyFill="1" applyBorder="1" applyAlignment="1" applyProtection="1">
      <alignment horizontal="center" vertical="center"/>
      <protection hidden="1"/>
    </xf>
    <xf numFmtId="0" fontId="2" fillId="0" borderId="15" xfId="17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2" fillId="0" borderId="5" xfId="0" applyFont="1" applyFill="1" applyBorder="1" applyAlignment="1" applyProtection="1">
      <alignment horizontal="right" vertical="center"/>
      <protection hidden="1"/>
    </xf>
    <xf numFmtId="0" fontId="2" fillId="0" borderId="3" xfId="0" applyNumberFormat="1" applyFont="1" applyFill="1" applyBorder="1" applyAlignment="1" applyProtection="1">
      <alignment horizontal="distributed" vertical="center" indent="4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locked="0" hidden="1"/>
    </xf>
    <xf numFmtId="0" fontId="2" fillId="0" borderId="9" xfId="0" applyFont="1" applyFill="1" applyBorder="1" applyAlignment="1" applyProtection="1">
      <alignment horizontal="center" vertical="center" wrapText="1"/>
      <protection locked="0" hidden="1"/>
    </xf>
    <xf numFmtId="0" fontId="2" fillId="0" borderId="7" xfId="0" applyFont="1" applyFill="1" applyBorder="1" applyAlignment="1" applyProtection="1">
      <alignment horizontal="center" vertical="center" wrapText="1"/>
      <protection locked="0" hidden="1"/>
    </xf>
    <xf numFmtId="0" fontId="2" fillId="0" borderId="10" xfId="0" applyFont="1" applyFill="1" applyBorder="1" applyAlignment="1" applyProtection="1">
      <alignment horizontal="center" vertical="center" wrapText="1"/>
      <protection locked="0" hidden="1"/>
    </xf>
    <xf numFmtId="0" fontId="6" fillId="0" borderId="5" xfId="0" applyFont="1" applyFill="1" applyBorder="1" applyAlignment="1" applyProtection="1">
      <alignment horizontal="center" vertical="center" wrapText="1" shrinkToFit="1"/>
      <protection hidden="1"/>
    </xf>
    <xf numFmtId="0" fontId="6" fillId="0" borderId="9" xfId="0" applyFont="1" applyFill="1" applyBorder="1" applyAlignment="1" applyProtection="1">
      <alignment horizontal="center" vertical="center" wrapText="1" shrinkToFit="1"/>
      <protection hidden="1"/>
    </xf>
    <xf numFmtId="0" fontId="6" fillId="0" borderId="11" xfId="0" applyFont="1" applyFill="1" applyBorder="1" applyAlignment="1" applyProtection="1">
      <alignment horizontal="center" vertical="center" wrapText="1" shrinkToFit="1"/>
      <protection hidden="1"/>
    </xf>
    <xf numFmtId="0" fontId="6" fillId="0" borderId="7" xfId="0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wrapText="1" shrinkToFit="1"/>
      <protection hidden="1"/>
    </xf>
    <xf numFmtId="0" fontId="6" fillId="0" borderId="13" xfId="0" applyFont="1" applyFill="1" applyBorder="1" applyAlignment="1" applyProtection="1">
      <alignment horizontal="center" vertical="center" wrapText="1" shrinkToFit="1"/>
      <protection hidden="1"/>
    </xf>
    <xf numFmtId="41" fontId="40" fillId="0" borderId="3" xfId="6" applyNumberFormat="1" applyFont="1" applyFill="1" applyBorder="1" applyAlignment="1" applyProtection="1">
      <alignment horizontal="center" vertical="center"/>
      <protection locked="0" hidden="1"/>
    </xf>
    <xf numFmtId="41" fontId="2" fillId="0" borderId="3" xfId="6" applyNumberFormat="1" applyFont="1" applyFill="1" applyBorder="1" applyAlignment="1" applyProtection="1">
      <alignment horizontal="center" vertical="center"/>
      <protection locked="0"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41" fontId="2" fillId="0" borderId="2" xfId="0" applyNumberFormat="1" applyFont="1" applyFill="1" applyBorder="1" applyAlignment="1" applyProtection="1">
      <alignment vertical="center"/>
      <protection hidden="1"/>
    </xf>
    <xf numFmtId="197" fontId="2" fillId="0" borderId="2" xfId="0" applyNumberFormat="1" applyFont="1" applyFill="1" applyBorder="1" applyAlignment="1" applyProtection="1">
      <alignment horizontal="right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41" fontId="2" fillId="0" borderId="4" xfId="0" applyNumberFormat="1" applyFont="1" applyBorder="1" applyProtection="1">
      <alignment vertical="center"/>
      <protection hidden="1"/>
    </xf>
    <xf numFmtId="41" fontId="2" fillId="0" borderId="2" xfId="0" applyNumberFormat="1" applyFont="1" applyBorder="1" applyProtection="1">
      <alignment vertical="center"/>
      <protection hidden="1"/>
    </xf>
    <xf numFmtId="0" fontId="15" fillId="0" borderId="0" xfId="17" applyNumberFormat="1" applyFont="1" applyFill="1" applyBorder="1" applyAlignment="1" applyProtection="1">
      <alignment horizontal="distributed" vertical="center" indent="12"/>
      <protection hidden="1"/>
    </xf>
    <xf numFmtId="0" fontId="2" fillId="0" borderId="7" xfId="17" applyNumberFormat="1" applyFont="1" applyFill="1" applyBorder="1" applyAlignment="1" applyProtection="1">
      <alignment horizontal="center" vertical="center" textRotation="255"/>
      <protection hidden="1"/>
    </xf>
    <xf numFmtId="38" fontId="2" fillId="0" borderId="1" xfId="6" applyFont="1" applyFill="1" applyBorder="1" applyAlignment="1" applyProtection="1">
      <alignment horizontal="center" vertical="center"/>
      <protection hidden="1"/>
    </xf>
    <xf numFmtId="38" fontId="2" fillId="0" borderId="3" xfId="6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right" vertical="center"/>
      <protection hidden="1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2" fillId="0" borderId="3" xfId="17" applyFont="1" applyFill="1" applyBorder="1" applyAlignment="1" applyProtection="1">
      <alignment horizontal="center" vertical="center" shrinkToFit="1"/>
      <protection hidden="1"/>
    </xf>
    <xf numFmtId="0" fontId="2" fillId="0" borderId="10" xfId="17" applyFont="1" applyFill="1" applyBorder="1" applyAlignment="1" applyProtection="1">
      <alignment horizontal="right" vertical="center"/>
      <protection hidden="1"/>
    </xf>
    <xf numFmtId="180" fontId="2" fillId="0" borderId="3" xfId="21" applyNumberFormat="1" applyFont="1" applyFill="1" applyBorder="1" applyAlignment="1" applyProtection="1">
      <alignment horizontal="center" vertical="center"/>
      <protection locked="0"/>
    </xf>
    <xf numFmtId="180" fontId="2" fillId="0" borderId="3" xfId="21" applyNumberFormat="1" applyFont="1" applyFill="1" applyBorder="1" applyAlignment="1" applyProtection="1">
      <alignment horizontal="center" vertical="center"/>
      <protection hidden="1"/>
    </xf>
    <xf numFmtId="180" fontId="2" fillId="0" borderId="1" xfId="21" applyNumberFormat="1" applyFont="1" applyFill="1" applyBorder="1" applyAlignment="1" applyProtection="1">
      <alignment horizontal="center" vertical="center"/>
      <protection hidden="1"/>
    </xf>
    <xf numFmtId="180" fontId="2" fillId="0" borderId="14" xfId="21" applyNumberFormat="1" applyFont="1" applyFill="1" applyBorder="1" applyAlignment="1" applyProtection="1">
      <alignment horizontal="center" vertical="center"/>
      <protection hidden="1"/>
    </xf>
    <xf numFmtId="180" fontId="2" fillId="0" borderId="15" xfId="2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5" xfId="0" applyNumberFormat="1" applyFont="1" applyFill="1" applyBorder="1" applyAlignment="1" applyProtection="1">
      <alignment horizontal="distributed" vertical="center" indent="5"/>
      <protection hidden="1"/>
    </xf>
    <xf numFmtId="38" fontId="2" fillId="0" borderId="14" xfId="6" applyFont="1" applyFill="1" applyBorder="1" applyAlignment="1" applyProtection="1">
      <alignment horizontal="center" vertical="center"/>
      <protection hidden="1"/>
    </xf>
    <xf numFmtId="38" fontId="2" fillId="0" borderId="15" xfId="6" applyFont="1" applyFill="1" applyBorder="1" applyAlignment="1" applyProtection="1">
      <alignment horizontal="center" vertical="center"/>
      <protection hidden="1"/>
    </xf>
    <xf numFmtId="0" fontId="42" fillId="0" borderId="5" xfId="0" applyFont="1" applyFill="1" applyBorder="1" applyAlignment="1" applyProtection="1">
      <alignment horizontal="center" vertical="center"/>
      <protection hidden="1"/>
    </xf>
    <xf numFmtId="0" fontId="42" fillId="0" borderId="9" xfId="0" applyFont="1" applyFill="1" applyBorder="1" applyAlignment="1" applyProtection="1">
      <alignment horizontal="center" vertical="center"/>
      <protection hidden="1"/>
    </xf>
    <xf numFmtId="0" fontId="42" fillId="0" borderId="11" xfId="0" applyFont="1" applyFill="1" applyBorder="1" applyAlignment="1" applyProtection="1">
      <alignment horizontal="center" vertical="center"/>
      <protection hidden="1"/>
    </xf>
    <xf numFmtId="41" fontId="42" fillId="0" borderId="5" xfId="6" applyNumberFormat="1" applyFont="1" applyFill="1" applyBorder="1" applyAlignment="1" applyProtection="1">
      <alignment horizontal="center" vertical="center"/>
      <protection locked="0" hidden="1"/>
    </xf>
    <xf numFmtId="41" fontId="42" fillId="0" borderId="9" xfId="6" applyNumberFormat="1" applyFont="1" applyFill="1" applyBorder="1" applyAlignment="1" applyProtection="1">
      <alignment horizontal="center" vertical="center"/>
      <protection locked="0" hidden="1"/>
    </xf>
    <xf numFmtId="41" fontId="42" fillId="0" borderId="11" xfId="6" applyNumberFormat="1" applyFont="1" applyFill="1" applyBorder="1" applyAlignment="1" applyProtection="1">
      <alignment horizontal="center" vertical="center"/>
      <protection locked="0" hidden="1"/>
    </xf>
    <xf numFmtId="41" fontId="42" fillId="0" borderId="6" xfId="6" applyNumberFormat="1" applyFont="1" applyFill="1" applyBorder="1" applyAlignment="1" applyProtection="1">
      <alignment horizontal="center" vertical="center"/>
      <protection locked="0" hidden="1"/>
    </xf>
    <xf numFmtId="41" fontId="42" fillId="0" borderId="8" xfId="6" applyNumberFormat="1" applyFont="1" applyFill="1" applyBorder="1" applyAlignment="1" applyProtection="1">
      <alignment horizontal="center" vertical="center"/>
      <protection locked="0" hidden="1"/>
    </xf>
    <xf numFmtId="41" fontId="40" fillId="0" borderId="5" xfId="6" applyNumberFormat="1" applyFont="1" applyFill="1" applyBorder="1" applyAlignment="1" applyProtection="1">
      <alignment horizontal="center" vertical="center"/>
      <protection locked="0" hidden="1"/>
    </xf>
    <xf numFmtId="41" fontId="40" fillId="0" borderId="8" xfId="6" applyNumberFormat="1" applyFont="1" applyFill="1" applyBorder="1" applyAlignment="1" applyProtection="1">
      <alignment horizontal="center" vertical="center"/>
      <protection locked="0" hidden="1"/>
    </xf>
    <xf numFmtId="41" fontId="2" fillId="0" borderId="5" xfId="6" applyNumberFormat="1" applyFont="1" applyFill="1" applyBorder="1" applyAlignment="1" applyProtection="1">
      <alignment horizontal="center" vertical="center"/>
      <protection locked="0" hidden="1"/>
    </xf>
    <xf numFmtId="41" fontId="2" fillId="0" borderId="8" xfId="6" applyNumberFormat="1" applyFont="1" applyFill="1" applyBorder="1" applyAlignment="1" applyProtection="1">
      <alignment horizontal="center" vertical="center"/>
      <protection locked="0" hidden="1"/>
    </xf>
    <xf numFmtId="38" fontId="42" fillId="0" borderId="7" xfId="6" applyFont="1" applyFill="1" applyBorder="1" applyAlignment="1" applyProtection="1">
      <alignment horizontal="center" vertical="center"/>
      <protection hidden="1"/>
    </xf>
    <xf numFmtId="38" fontId="42" fillId="0" borderId="10" xfId="6" applyFont="1" applyFill="1" applyBorder="1" applyAlignment="1" applyProtection="1">
      <alignment horizontal="center" vertical="center"/>
      <protection hidden="1"/>
    </xf>
    <xf numFmtId="38" fontId="42" fillId="0" borderId="13" xfId="6" applyFont="1" applyFill="1" applyBorder="1" applyAlignment="1" applyProtection="1">
      <alignment horizontal="center" vertical="center"/>
      <protection hidden="1"/>
    </xf>
    <xf numFmtId="41" fontId="42" fillId="0" borderId="7" xfId="6" applyNumberFormat="1" applyFont="1" applyFill="1" applyBorder="1" applyAlignment="1" applyProtection="1">
      <alignment horizontal="center" vertical="center"/>
      <protection locked="0" hidden="1"/>
    </xf>
    <xf numFmtId="41" fontId="42" fillId="0" borderId="10" xfId="6" applyNumberFormat="1" applyFont="1" applyFill="1" applyBorder="1" applyAlignment="1" applyProtection="1">
      <alignment horizontal="center" vertical="center"/>
      <protection locked="0" hidden="1"/>
    </xf>
    <xf numFmtId="41" fontId="42" fillId="0" borderId="13" xfId="6" applyNumberFormat="1" applyFont="1" applyFill="1" applyBorder="1" applyAlignment="1" applyProtection="1">
      <alignment horizontal="center" vertical="center"/>
      <protection locked="0" hidden="1"/>
    </xf>
    <xf numFmtId="41" fontId="42" fillId="0" borderId="2" xfId="6" applyNumberFormat="1" applyFont="1" applyFill="1" applyBorder="1" applyAlignment="1" applyProtection="1">
      <alignment horizontal="center" vertical="center"/>
      <protection locked="0" hidden="1"/>
    </xf>
    <xf numFmtId="41" fontId="40" fillId="0" borderId="6" xfId="6" applyNumberFormat="1" applyFont="1" applyFill="1" applyBorder="1" applyAlignment="1" applyProtection="1">
      <alignment horizontal="center" vertical="center"/>
      <protection locked="0" hidden="1"/>
    </xf>
    <xf numFmtId="41" fontId="40" fillId="0" borderId="2" xfId="6" applyNumberFormat="1" applyFont="1" applyFill="1" applyBorder="1" applyAlignment="1" applyProtection="1">
      <alignment horizontal="center" vertical="center"/>
      <protection locked="0" hidden="1"/>
    </xf>
    <xf numFmtId="41" fontId="2" fillId="0" borderId="6" xfId="6" applyNumberFormat="1" applyFont="1" applyFill="1" applyBorder="1" applyAlignment="1" applyProtection="1">
      <alignment horizontal="center" vertical="center"/>
      <protection locked="0" hidden="1"/>
    </xf>
    <xf numFmtId="41" fontId="2" fillId="0" borderId="2" xfId="6" applyNumberFormat="1" applyFont="1" applyFill="1" applyBorder="1" applyAlignment="1" applyProtection="1">
      <alignment horizontal="center" vertical="center"/>
      <protection locked="0"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41" fontId="2" fillId="0" borderId="9" xfId="6" applyNumberFormat="1" applyFont="1" applyFill="1" applyBorder="1" applyAlignment="1" applyProtection="1">
      <alignment horizontal="center" vertical="center"/>
      <protection locked="0" hidden="1"/>
    </xf>
    <xf numFmtId="41" fontId="2" fillId="0" borderId="11" xfId="6" applyNumberFormat="1" applyFont="1" applyFill="1" applyBorder="1" applyAlignment="1" applyProtection="1">
      <alignment horizontal="center" vertical="center"/>
      <protection locked="0" hidden="1"/>
    </xf>
    <xf numFmtId="38" fontId="2" fillId="0" borderId="7" xfId="6" applyFont="1" applyFill="1" applyBorder="1" applyAlignment="1" applyProtection="1">
      <alignment horizontal="center" vertical="center"/>
      <protection hidden="1"/>
    </xf>
    <xf numFmtId="38" fontId="2" fillId="0" borderId="10" xfId="6" applyFont="1" applyFill="1" applyBorder="1" applyAlignment="1" applyProtection="1">
      <alignment horizontal="center" vertical="center"/>
      <protection hidden="1"/>
    </xf>
    <xf numFmtId="38" fontId="2" fillId="0" borderId="13" xfId="6" applyFont="1" applyFill="1" applyBorder="1" applyAlignment="1" applyProtection="1">
      <alignment horizontal="center" vertical="center"/>
      <protection hidden="1"/>
    </xf>
    <xf numFmtId="41" fontId="2" fillId="0" borderId="7" xfId="6" applyNumberFormat="1" applyFont="1" applyFill="1" applyBorder="1" applyAlignment="1" applyProtection="1">
      <alignment horizontal="center" vertical="center"/>
      <protection locked="0" hidden="1"/>
    </xf>
    <xf numFmtId="41" fontId="2" fillId="0" borderId="10" xfId="6" applyNumberFormat="1" applyFont="1" applyFill="1" applyBorder="1" applyAlignment="1" applyProtection="1">
      <alignment horizontal="center" vertical="center"/>
      <protection locked="0" hidden="1"/>
    </xf>
    <xf numFmtId="41" fontId="2" fillId="0" borderId="13" xfId="6" applyNumberFormat="1" applyFont="1" applyFill="1" applyBorder="1" applyAlignment="1" applyProtection="1">
      <alignment horizontal="center" vertical="center"/>
      <protection locked="0" hidden="1"/>
    </xf>
    <xf numFmtId="0" fontId="2" fillId="0" borderId="5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41" fontId="2" fillId="0" borderId="5" xfId="6" applyNumberFormat="1" applyFont="1" applyFill="1" applyBorder="1" applyAlignment="1" applyProtection="1">
      <alignment horizontal="center" vertical="center"/>
      <protection hidden="1"/>
    </xf>
    <xf numFmtId="41" fontId="2" fillId="0" borderId="8" xfId="6" applyNumberFormat="1" applyFont="1" applyFill="1" applyBorder="1" applyAlignment="1" applyProtection="1">
      <alignment horizontal="center" vertical="center"/>
      <protection hidden="1"/>
    </xf>
    <xf numFmtId="41" fontId="2" fillId="0" borderId="5" xfId="6" applyNumberFormat="1" applyFont="1" applyFill="1" applyBorder="1" applyAlignment="1" applyProtection="1">
      <alignment horizontal="right" vertical="center" shrinkToFit="1"/>
      <protection locked="0"/>
    </xf>
    <xf numFmtId="41" fontId="2" fillId="0" borderId="9" xfId="6" applyNumberFormat="1" applyFont="1" applyFill="1" applyBorder="1" applyAlignment="1" applyProtection="1">
      <alignment horizontal="right" vertical="center" shrinkToFit="1"/>
      <protection locked="0"/>
    </xf>
    <xf numFmtId="41" fontId="2" fillId="0" borderId="11" xfId="6" applyNumberFormat="1" applyFont="1" applyFill="1" applyBorder="1" applyAlignment="1" applyProtection="1">
      <alignment horizontal="right" vertical="center" shrinkToFit="1"/>
      <protection locked="0"/>
    </xf>
    <xf numFmtId="41" fontId="2" fillId="0" borderId="7" xfId="6" applyNumberFormat="1" applyFont="1" applyFill="1" applyBorder="1" applyAlignment="1" applyProtection="1">
      <alignment horizontal="center" vertical="center"/>
      <protection hidden="1"/>
    </xf>
    <xf numFmtId="41" fontId="2" fillId="0" borderId="4" xfId="6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45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3" xfId="0" applyFont="1" applyFill="1" applyBorder="1" applyAlignment="1" applyProtection="1">
      <alignment horizontal="center" vertical="center" shrinkToFit="1"/>
      <protection hidden="1"/>
    </xf>
    <xf numFmtId="0" fontId="2" fillId="0" borderId="14" xfId="0" applyFont="1" applyFill="1" applyBorder="1" applyAlignment="1" applyProtection="1">
      <alignment horizontal="center" vertical="center" shrinkToFit="1"/>
      <protection hidden="1"/>
    </xf>
    <xf numFmtId="0" fontId="2" fillId="0" borderId="15" xfId="0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41" fontId="2" fillId="0" borderId="5" xfId="6" applyNumberFormat="1" applyFont="1" applyFill="1" applyBorder="1" applyAlignment="1" applyProtection="1">
      <alignment horizontal="right" vertical="center" shrinkToFit="1"/>
      <protection hidden="1"/>
    </xf>
    <xf numFmtId="41" fontId="2" fillId="0" borderId="9" xfId="6" applyNumberFormat="1" applyFont="1" applyFill="1" applyBorder="1" applyAlignment="1" applyProtection="1">
      <alignment horizontal="right" vertical="center" shrinkToFit="1"/>
      <protection hidden="1"/>
    </xf>
    <xf numFmtId="41" fontId="2" fillId="0" borderId="11" xfId="6" applyNumberFormat="1" applyFont="1" applyFill="1" applyBorder="1" applyAlignment="1" applyProtection="1">
      <alignment horizontal="right" vertical="center" shrinkToFit="1"/>
      <protection hidden="1"/>
    </xf>
    <xf numFmtId="0" fontId="2" fillId="0" borderId="6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12" xfId="0" applyFont="1" applyFill="1" applyBorder="1" applyAlignment="1" applyProtection="1">
      <alignment horizontal="center" vertical="center" shrinkToFit="1"/>
      <protection hidden="1"/>
    </xf>
    <xf numFmtId="41" fontId="2" fillId="0" borderId="6" xfId="6" applyNumberFormat="1" applyFont="1" applyFill="1" applyBorder="1" applyAlignment="1" applyProtection="1">
      <alignment vertical="center" shrinkToFit="1"/>
      <protection locked="0"/>
    </xf>
    <xf numFmtId="41" fontId="2" fillId="0" borderId="0" xfId="6" applyNumberFormat="1" applyFont="1" applyFill="1" applyBorder="1" applyAlignment="1" applyProtection="1">
      <alignment vertical="center" shrinkToFit="1"/>
      <protection locked="0"/>
    </xf>
    <xf numFmtId="41" fontId="2" fillId="0" borderId="12" xfId="6" applyNumberFormat="1" applyFont="1" applyFill="1" applyBorder="1" applyAlignment="1" applyProtection="1">
      <alignment vertical="center" shrinkToFit="1"/>
      <protection locked="0"/>
    </xf>
    <xf numFmtId="41" fontId="2" fillId="0" borderId="6" xfId="6" applyNumberFormat="1" applyFont="1" applyFill="1" applyBorder="1" applyAlignment="1" applyProtection="1">
      <alignment horizontal="right" vertical="center" shrinkToFit="1"/>
      <protection locked="0"/>
    </xf>
    <xf numFmtId="41" fontId="2" fillId="0" borderId="0" xfId="6" applyNumberFormat="1" applyFont="1" applyFill="1" applyBorder="1" applyAlignment="1" applyProtection="1">
      <alignment horizontal="right" vertical="center" shrinkToFit="1"/>
      <protection locked="0"/>
    </xf>
    <xf numFmtId="41" fontId="2" fillId="0" borderId="12" xfId="6" applyNumberFormat="1" applyFont="1" applyFill="1" applyBorder="1" applyAlignment="1" applyProtection="1">
      <alignment horizontal="right" vertical="center" shrinkToFit="1"/>
      <protection locked="0"/>
    </xf>
    <xf numFmtId="41" fontId="1" fillId="0" borderId="0" xfId="6" applyNumberFormat="1" applyFont="1" applyFill="1" applyBorder="1" applyAlignment="1" applyProtection="1">
      <alignment horizontal="right" shrinkToFit="1"/>
      <protection locked="0"/>
    </xf>
    <xf numFmtId="41" fontId="2" fillId="0" borderId="2" xfId="6" applyNumberFormat="1" applyFont="1" applyFill="1" applyBorder="1" applyAlignment="1" applyProtection="1">
      <alignment horizontal="right" vertical="center" shrinkToFit="1"/>
      <protection locked="0"/>
    </xf>
    <xf numFmtId="41" fontId="1" fillId="0" borderId="2" xfId="6" applyNumberFormat="1" applyFont="1" applyFill="1" applyBorder="1" applyAlignment="1" applyProtection="1">
      <alignment horizontal="right" shrinkToFit="1"/>
      <protection locked="0"/>
    </xf>
    <xf numFmtId="41" fontId="2" fillId="0" borderId="6" xfId="6" applyNumberFormat="1" applyFont="1" applyFill="1" applyBorder="1" applyAlignment="1" applyProtection="1">
      <alignment horizontal="right" vertical="center" shrinkToFit="1"/>
      <protection hidden="1"/>
    </xf>
    <xf numFmtId="41" fontId="2" fillId="0" borderId="0" xfId="6" applyNumberFormat="1" applyFont="1" applyFill="1" applyBorder="1" applyAlignment="1" applyProtection="1">
      <alignment horizontal="right" vertical="center" shrinkToFit="1"/>
      <protection hidden="1"/>
    </xf>
    <xf numFmtId="41" fontId="2" fillId="0" borderId="12" xfId="6" applyNumberFormat="1" applyFont="1" applyFill="1" applyBorder="1" applyAlignment="1" applyProtection="1">
      <alignment horizontal="right" vertical="center" shrinkToFit="1"/>
      <protection hidden="1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0" fontId="2" fillId="0" borderId="9" xfId="0" applyFont="1" applyFill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center" vertical="center" shrinkToFit="1"/>
      <protection hidden="1"/>
    </xf>
    <xf numFmtId="41" fontId="2" fillId="0" borderId="5" xfId="6" applyNumberFormat="1" applyFont="1" applyFill="1" applyBorder="1" applyAlignment="1" applyProtection="1">
      <alignment vertical="center" shrinkToFit="1"/>
      <protection locked="0"/>
    </xf>
    <xf numFmtId="41" fontId="2" fillId="0" borderId="9" xfId="6" applyNumberFormat="1" applyFont="1" applyFill="1" applyBorder="1" applyAlignment="1" applyProtection="1">
      <alignment vertical="center" shrinkToFit="1"/>
      <protection locked="0"/>
    </xf>
    <xf numFmtId="41" fontId="2" fillId="0" borderId="11" xfId="6" applyNumberFormat="1" applyFont="1" applyFill="1" applyBorder="1" applyAlignment="1" applyProtection="1">
      <alignment vertical="center" shrinkToFit="1"/>
      <protection locked="0"/>
    </xf>
    <xf numFmtId="41" fontId="1" fillId="0" borderId="9" xfId="6" applyNumberFormat="1" applyFont="1" applyFill="1" applyBorder="1" applyAlignment="1" applyProtection="1">
      <alignment horizontal="right" shrinkToFit="1"/>
      <protection locked="0"/>
    </xf>
    <xf numFmtId="41" fontId="2" fillId="0" borderId="8" xfId="6" applyNumberFormat="1" applyFont="1" applyFill="1" applyBorder="1" applyAlignment="1" applyProtection="1">
      <alignment horizontal="right" vertical="center" shrinkToFit="1"/>
      <protection locked="0"/>
    </xf>
    <xf numFmtId="41" fontId="1" fillId="0" borderId="8" xfId="6" applyNumberFormat="1" applyFont="1" applyFill="1" applyBorder="1" applyAlignment="1" applyProtection="1">
      <alignment horizontal="right" shrinkToFi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41" fontId="2" fillId="0" borderId="7" xfId="6" applyNumberFormat="1" applyFont="1" applyFill="1" applyBorder="1" applyAlignment="1" applyProtection="1">
      <alignment horizontal="right" vertical="center" shrinkToFit="1"/>
      <protection locked="0"/>
    </xf>
    <xf numFmtId="41" fontId="2" fillId="0" borderId="10" xfId="6" applyNumberFormat="1" applyFont="1" applyFill="1" applyBorder="1" applyAlignment="1" applyProtection="1">
      <alignment horizontal="right" vertical="center" shrinkToFit="1"/>
      <protection locked="0"/>
    </xf>
    <xf numFmtId="41" fontId="2" fillId="0" borderId="13" xfId="6" applyNumberFormat="1" applyFont="1" applyFill="1" applyBorder="1" applyAlignment="1" applyProtection="1">
      <alignment horizontal="right" vertical="center" shrinkToFit="1"/>
      <protection locked="0"/>
    </xf>
    <xf numFmtId="41" fontId="2" fillId="0" borderId="1" xfId="6" applyNumberFormat="1" applyFont="1" applyFill="1" applyBorder="1" applyAlignment="1" applyProtection="1">
      <alignment horizontal="right" vertical="center" shrinkToFit="1"/>
      <protection hidden="1"/>
    </xf>
    <xf numFmtId="41" fontId="2" fillId="0" borderId="14" xfId="6" applyNumberFormat="1" applyFont="1" applyFill="1" applyBorder="1" applyAlignment="1" applyProtection="1">
      <alignment horizontal="right" vertical="center" shrinkToFit="1"/>
      <protection hidden="1"/>
    </xf>
    <xf numFmtId="41" fontId="2" fillId="0" borderId="15" xfId="6" applyNumberFormat="1" applyFont="1" applyFill="1" applyBorder="1" applyAlignment="1" applyProtection="1">
      <alignment horizontal="right" vertical="center" shrinkToFit="1"/>
      <protection hidden="1"/>
    </xf>
    <xf numFmtId="0" fontId="2" fillId="0" borderId="0" xfId="0" applyNumberFormat="1" applyFont="1" applyFill="1" applyBorder="1" applyAlignment="1" applyProtection="1">
      <alignment vertical="center" shrinkToFit="1"/>
      <protection hidden="1"/>
    </xf>
    <xf numFmtId="41" fontId="1" fillId="0" borderId="11" xfId="6" applyNumberFormat="1" applyFont="1" applyFill="1" applyBorder="1" applyAlignment="1" applyProtection="1">
      <alignment horizontal="right" shrinkToFit="1"/>
      <protection locked="0"/>
    </xf>
    <xf numFmtId="41" fontId="1" fillId="0" borderId="12" xfId="6" applyNumberFormat="1" applyFont="1" applyFill="1" applyBorder="1" applyAlignment="1" applyProtection="1">
      <alignment horizontal="right" shrinkToFit="1"/>
      <protection locked="0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 shrinkToFit="1"/>
      <protection hidden="1"/>
    </xf>
    <xf numFmtId="0" fontId="2" fillId="0" borderId="0" xfId="0" applyNumberFormat="1" applyFont="1" applyFill="1" applyBorder="1" applyAlignment="1" applyProtection="1">
      <alignment horizontal="right" shrinkToFit="1"/>
      <protection hidden="1"/>
    </xf>
    <xf numFmtId="0" fontId="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right" shrinkToFit="1"/>
      <protection hidden="1"/>
    </xf>
    <xf numFmtId="0" fontId="40" fillId="0" borderId="5" xfId="0" applyFont="1" applyFill="1" applyBorder="1" applyAlignment="1" applyProtection="1">
      <alignment vertical="center" wrapText="1"/>
      <protection hidden="1"/>
    </xf>
    <xf numFmtId="0" fontId="42" fillId="0" borderId="9" xfId="0" applyFont="1" applyFill="1" applyBorder="1" applyAlignment="1" applyProtection="1">
      <alignment vertical="center"/>
      <protection hidden="1"/>
    </xf>
    <xf numFmtId="0" fontId="42" fillId="0" borderId="7" xfId="0" applyFont="1" applyFill="1" applyBorder="1" applyAlignment="1" applyProtection="1">
      <alignment vertical="center"/>
      <protection hidden="1"/>
    </xf>
    <xf numFmtId="0" fontId="42" fillId="0" borderId="10" xfId="0" applyFont="1" applyFill="1" applyBorder="1" applyAlignment="1" applyProtection="1">
      <alignment vertical="center"/>
      <protection hidden="1"/>
    </xf>
    <xf numFmtId="0" fontId="42" fillId="0" borderId="5" xfId="0" applyNumberFormat="1" applyFont="1" applyFill="1" applyBorder="1" applyAlignment="1" applyProtection="1">
      <alignment vertical="center" wrapText="1"/>
      <protection hidden="1"/>
    </xf>
    <xf numFmtId="0" fontId="42" fillId="0" borderId="9" xfId="0" applyNumberFormat="1" applyFont="1" applyFill="1" applyBorder="1" applyAlignment="1" applyProtection="1">
      <alignment vertical="center"/>
      <protection hidden="1"/>
    </xf>
    <xf numFmtId="0" fontId="42" fillId="0" borderId="7" xfId="0" applyNumberFormat="1" applyFont="1" applyFill="1" applyBorder="1" applyAlignment="1" applyProtection="1">
      <alignment vertical="center"/>
      <protection hidden="1"/>
    </xf>
    <xf numFmtId="0" fontId="42" fillId="0" borderId="10" xfId="0" applyNumberFormat="1" applyFont="1" applyFill="1" applyBorder="1" applyAlignment="1" applyProtection="1">
      <alignment vertical="center"/>
      <protection hidden="1"/>
    </xf>
    <xf numFmtId="0" fontId="2" fillId="0" borderId="5" xfId="0" applyNumberFormat="1" applyFont="1" applyFill="1" applyBorder="1" applyAlignment="1" applyProtection="1">
      <alignment horizontal="distributed" vertical="center" indent="3"/>
      <protection hidden="1"/>
    </xf>
    <xf numFmtId="0" fontId="2" fillId="0" borderId="9" xfId="0" applyNumberFormat="1" applyFont="1" applyFill="1" applyBorder="1" applyAlignment="1" applyProtection="1">
      <alignment horizontal="distributed" vertical="center" indent="3"/>
      <protection hidden="1"/>
    </xf>
    <xf numFmtId="0" fontId="2" fillId="0" borderId="7" xfId="0" applyNumberFormat="1" applyFont="1" applyFill="1" applyBorder="1" applyAlignment="1" applyProtection="1">
      <alignment horizontal="distributed" vertical="center" indent="3"/>
      <protection hidden="1"/>
    </xf>
    <xf numFmtId="0" fontId="2" fillId="0" borderId="10" xfId="0" applyNumberFormat="1" applyFont="1" applyFill="1" applyBorder="1" applyAlignment="1" applyProtection="1">
      <alignment horizontal="distributed" vertical="center" indent="3"/>
      <protection hidden="1"/>
    </xf>
    <xf numFmtId="0" fontId="2" fillId="0" borderId="0" xfId="48" applyFont="1" applyFill="1" applyBorder="1" applyAlignment="1" applyProtection="1">
      <alignment horizontal="right" vertical="center"/>
      <protection hidden="1"/>
    </xf>
    <xf numFmtId="188" fontId="2" fillId="0" borderId="21" xfId="48" applyNumberFormat="1" applyFont="1" applyFill="1" applyBorder="1" applyAlignment="1" applyProtection="1">
      <alignment vertical="center"/>
      <protection hidden="1"/>
    </xf>
    <xf numFmtId="188" fontId="2" fillId="0" borderId="26" xfId="48" applyNumberFormat="1" applyFont="1" applyFill="1" applyBorder="1" applyAlignment="1" applyProtection="1">
      <alignment vertical="center"/>
      <protection hidden="1"/>
    </xf>
    <xf numFmtId="190" fontId="2" fillId="0" borderId="27" xfId="48" applyNumberFormat="1" applyFont="1" applyFill="1" applyBorder="1" applyAlignment="1" applyProtection="1">
      <alignment horizontal="center" vertical="center"/>
      <protection hidden="1"/>
    </xf>
    <xf numFmtId="41" fontId="2" fillId="0" borderId="28" xfId="48" applyNumberFormat="1" applyFont="1" applyFill="1" applyBorder="1" applyAlignment="1" applyProtection="1">
      <alignment horizontal="center" vertical="center"/>
      <protection hidden="1"/>
    </xf>
    <xf numFmtId="41" fontId="2" fillId="0" borderId="28" xfId="0" applyNumberFormat="1" applyFont="1" applyFill="1" applyBorder="1" applyAlignment="1" applyProtection="1">
      <alignment horizontal="center" vertical="center"/>
      <protection hidden="1"/>
    </xf>
    <xf numFmtId="41" fontId="2" fillId="0" borderId="30" xfId="0" applyNumberFormat="1" applyFont="1" applyFill="1" applyBorder="1" applyAlignment="1" applyProtection="1">
      <alignment horizontal="center" vertical="center"/>
      <protection hidden="1"/>
    </xf>
    <xf numFmtId="41" fontId="2" fillId="0" borderId="30" xfId="48" applyNumberFormat="1" applyFont="1" applyFill="1" applyBorder="1" applyAlignment="1" applyProtection="1">
      <alignment horizontal="center" vertical="center"/>
      <protection hidden="1"/>
    </xf>
    <xf numFmtId="190" fontId="2" fillId="0" borderId="5" xfId="48" applyNumberFormat="1" applyFont="1" applyFill="1" applyBorder="1" applyAlignment="1" applyProtection="1">
      <alignment horizontal="distributed" vertical="center" indent="2"/>
      <protection hidden="1"/>
    </xf>
    <xf numFmtId="190" fontId="2" fillId="0" borderId="9" xfId="48" applyNumberFormat="1" applyFont="1" applyFill="1" applyBorder="1" applyAlignment="1" applyProtection="1">
      <alignment horizontal="distributed" vertical="center" indent="2"/>
      <protection hidden="1"/>
    </xf>
    <xf numFmtId="190" fontId="2" fillId="0" borderId="11" xfId="48" applyNumberFormat="1" applyFont="1" applyFill="1" applyBorder="1" applyAlignment="1" applyProtection="1">
      <alignment horizontal="distributed" vertical="center" indent="2"/>
      <protection hidden="1"/>
    </xf>
    <xf numFmtId="190" fontId="2" fillId="0" borderId="7" xfId="48" applyNumberFormat="1" applyFont="1" applyFill="1" applyBorder="1" applyAlignment="1" applyProtection="1">
      <alignment horizontal="distributed" vertical="center" indent="2"/>
      <protection hidden="1"/>
    </xf>
    <xf numFmtId="190" fontId="2" fillId="0" borderId="10" xfId="48" applyNumberFormat="1" applyFont="1" applyFill="1" applyBorder="1" applyAlignment="1" applyProtection="1">
      <alignment horizontal="distributed" vertical="center" indent="2"/>
      <protection hidden="1"/>
    </xf>
    <xf numFmtId="190" fontId="2" fillId="0" borderId="13" xfId="48" applyNumberFormat="1" applyFont="1" applyFill="1" applyBorder="1" applyAlignment="1" applyProtection="1">
      <alignment horizontal="distributed" vertical="center" indent="2"/>
      <protection hidden="1"/>
    </xf>
    <xf numFmtId="190" fontId="2" fillId="0" borderId="26" xfId="48" applyNumberFormat="1" applyFont="1" applyFill="1" applyBorder="1" applyAlignment="1" applyProtection="1">
      <alignment horizontal="distributed" vertical="center" indent="1"/>
      <protection hidden="1"/>
    </xf>
    <xf numFmtId="188" fontId="2" fillId="0" borderId="21" xfId="0" applyNumberFormat="1" applyFont="1" applyFill="1" applyBorder="1" applyAlignment="1" applyProtection="1">
      <alignment vertical="center"/>
      <protection hidden="1"/>
    </xf>
    <xf numFmtId="188" fontId="2" fillId="0" borderId="26" xfId="0" applyNumberFormat="1" applyFont="1" applyFill="1" applyBorder="1" applyAlignment="1" applyProtection="1">
      <alignment vertical="center"/>
      <protection hidden="1"/>
    </xf>
    <xf numFmtId="188" fontId="2" fillId="0" borderId="21" xfId="48" applyNumberFormat="1" applyFont="1" applyFill="1" applyBorder="1" applyAlignment="1" applyProtection="1">
      <alignment vertical="center"/>
      <protection locked="0" hidden="1"/>
    </xf>
    <xf numFmtId="188" fontId="2" fillId="0" borderId="26" xfId="48" applyNumberFormat="1" applyFont="1" applyFill="1" applyBorder="1" applyAlignment="1" applyProtection="1">
      <alignment vertical="center"/>
      <protection locked="0" hidden="1"/>
    </xf>
    <xf numFmtId="41" fontId="2" fillId="0" borderId="28" xfId="48" applyNumberFormat="1" applyFont="1" applyFill="1" applyBorder="1" applyAlignment="1" applyProtection="1">
      <alignment horizontal="center" vertical="center"/>
      <protection locked="0" hidden="1"/>
    </xf>
    <xf numFmtId="41" fontId="2" fillId="0" borderId="29" xfId="48" applyNumberFormat="1" applyFont="1" applyFill="1" applyBorder="1" applyAlignment="1" applyProtection="1">
      <alignment horizontal="center" vertical="center"/>
      <protection locked="0" hidden="1"/>
    </xf>
    <xf numFmtId="41" fontId="2" fillId="0" borderId="31" xfId="48" applyNumberFormat="1" applyFont="1" applyFill="1" applyBorder="1" applyAlignment="1" applyProtection="1">
      <alignment horizontal="center" vertical="center"/>
      <protection locked="0" hidden="1"/>
    </xf>
    <xf numFmtId="41" fontId="2" fillId="0" borderId="24" xfId="48" applyNumberFormat="1" applyFont="1" applyFill="1" applyBorder="1" applyAlignment="1" applyProtection="1">
      <alignment horizontal="center" vertical="center"/>
      <protection locked="0" hidden="1"/>
    </xf>
    <xf numFmtId="41" fontId="2" fillId="0" borderId="27" xfId="48" applyNumberFormat="1" applyFont="1" applyFill="1" applyBorder="1" applyAlignment="1" applyProtection="1">
      <alignment horizontal="center" vertical="center"/>
      <protection locked="0" hidden="1"/>
    </xf>
    <xf numFmtId="41" fontId="2" fillId="0" borderId="24" xfId="0" applyNumberFormat="1" applyFont="1" applyFill="1" applyBorder="1" applyAlignment="1" applyProtection="1">
      <alignment horizontal="center" vertical="center"/>
      <protection locked="0" hidden="1"/>
    </xf>
    <xf numFmtId="41" fontId="2" fillId="0" borderId="27" xfId="0" applyNumberFormat="1" applyFont="1" applyFill="1" applyBorder="1" applyAlignment="1" applyProtection="1">
      <alignment horizontal="center" vertical="center"/>
      <protection locked="0" hidden="1"/>
    </xf>
    <xf numFmtId="190" fontId="2" fillId="0" borderId="5" xfId="48" applyNumberFormat="1" applyFont="1" applyFill="1" applyBorder="1" applyAlignment="1" applyProtection="1">
      <alignment horizontal="distributed" vertical="center" indent="1"/>
      <protection hidden="1"/>
    </xf>
    <xf numFmtId="190" fontId="2" fillId="0" borderId="9" xfId="48" applyNumberFormat="1" applyFont="1" applyFill="1" applyBorder="1" applyAlignment="1" applyProtection="1">
      <alignment horizontal="distributed" vertical="center" indent="1"/>
      <protection hidden="1"/>
    </xf>
    <xf numFmtId="190" fontId="2" fillId="0" borderId="11" xfId="48" applyNumberFormat="1" applyFont="1" applyFill="1" applyBorder="1" applyAlignment="1" applyProtection="1">
      <alignment horizontal="distributed" vertical="center" indent="1"/>
      <protection hidden="1"/>
    </xf>
    <xf numFmtId="190" fontId="2" fillId="0" borderId="7" xfId="48" applyNumberFormat="1" applyFont="1" applyFill="1" applyBorder="1" applyAlignment="1" applyProtection="1">
      <alignment horizontal="distributed" vertical="center" indent="1"/>
      <protection hidden="1"/>
    </xf>
    <xf numFmtId="190" fontId="2" fillId="0" borderId="10" xfId="48" applyNumberFormat="1" applyFont="1" applyFill="1" applyBorder="1" applyAlignment="1" applyProtection="1">
      <alignment horizontal="distributed" vertical="center" indent="1"/>
      <protection hidden="1"/>
    </xf>
    <xf numFmtId="190" fontId="2" fillId="0" borderId="13" xfId="48" applyNumberFormat="1" applyFont="1" applyFill="1" applyBorder="1" applyAlignment="1" applyProtection="1">
      <alignment horizontal="distributed" vertical="center" indent="1"/>
      <protection hidden="1"/>
    </xf>
    <xf numFmtId="188" fontId="2" fillId="0" borderId="22" xfId="48" applyNumberFormat="1" applyFont="1" applyFill="1" applyBorder="1" applyAlignment="1" applyProtection="1">
      <alignment vertical="center"/>
      <protection locked="0" hidden="1"/>
    </xf>
    <xf numFmtId="188" fontId="2" fillId="0" borderId="23" xfId="48" applyNumberFormat="1" applyFont="1" applyFill="1" applyBorder="1" applyAlignment="1" applyProtection="1">
      <alignment vertical="center"/>
      <protection locked="0" hidden="1"/>
    </xf>
    <xf numFmtId="188" fontId="2" fillId="0" borderId="21" xfId="0" applyNumberFormat="1" applyFont="1" applyFill="1" applyBorder="1" applyAlignment="1" applyProtection="1">
      <alignment vertical="center"/>
      <protection locked="0" hidden="1"/>
    </xf>
    <xf numFmtId="188" fontId="2" fillId="0" borderId="26" xfId="0" applyNumberFormat="1" applyFont="1" applyFill="1" applyBorder="1" applyAlignment="1" applyProtection="1">
      <alignment vertical="center"/>
      <protection locked="0" hidden="1"/>
    </xf>
    <xf numFmtId="190" fontId="2" fillId="0" borderId="5" xfId="48" applyNumberFormat="1" applyFont="1" applyFill="1" applyBorder="1" applyAlignment="1" applyProtection="1">
      <alignment horizontal="left" vertical="center" wrapText="1" indent="1"/>
      <protection hidden="1"/>
    </xf>
    <xf numFmtId="190" fontId="2" fillId="0" borderId="9" xfId="48" applyNumberFormat="1" applyFont="1" applyFill="1" applyBorder="1" applyAlignment="1" applyProtection="1">
      <alignment horizontal="left" vertical="center" wrapText="1" indent="1"/>
      <protection hidden="1"/>
    </xf>
    <xf numFmtId="190" fontId="2" fillId="0" borderId="11" xfId="48" applyNumberFormat="1" applyFont="1" applyFill="1" applyBorder="1" applyAlignment="1" applyProtection="1">
      <alignment horizontal="left" vertical="center" wrapText="1" indent="1"/>
      <protection hidden="1"/>
    </xf>
    <xf numFmtId="190" fontId="2" fillId="0" borderId="7" xfId="48" applyNumberFormat="1" applyFont="1" applyFill="1" applyBorder="1" applyAlignment="1" applyProtection="1">
      <alignment horizontal="left" vertical="center" wrapText="1" indent="1"/>
      <protection hidden="1"/>
    </xf>
    <xf numFmtId="190" fontId="2" fillId="0" borderId="10" xfId="48" applyNumberFormat="1" applyFont="1" applyFill="1" applyBorder="1" applyAlignment="1" applyProtection="1">
      <alignment horizontal="left" vertical="center" wrapText="1" indent="1"/>
      <protection hidden="1"/>
    </xf>
    <xf numFmtId="190" fontId="2" fillId="0" borderId="13" xfId="48" applyNumberFormat="1" applyFont="1" applyFill="1" applyBorder="1" applyAlignment="1" applyProtection="1">
      <alignment horizontal="left" vertical="center" wrapText="1" indent="1"/>
      <protection hidden="1"/>
    </xf>
    <xf numFmtId="188" fontId="2" fillId="0" borderId="18" xfId="48" applyNumberFormat="1" applyFont="1" applyFill="1" applyBorder="1" applyAlignment="1" applyProtection="1">
      <alignment vertical="center"/>
      <protection locked="0" hidden="1"/>
    </xf>
    <xf numFmtId="188" fontId="2" fillId="0" borderId="17" xfId="48" applyNumberFormat="1" applyFont="1" applyFill="1" applyBorder="1" applyAlignment="1" applyProtection="1">
      <alignment vertical="center"/>
      <protection locked="0" hidden="1"/>
    </xf>
    <xf numFmtId="188" fontId="2" fillId="0" borderId="18" xfId="0" applyNumberFormat="1" applyFont="1" applyFill="1" applyBorder="1" applyAlignment="1" applyProtection="1">
      <alignment vertical="center"/>
      <protection locked="0" hidden="1"/>
    </xf>
    <xf numFmtId="188" fontId="2" fillId="0" borderId="17" xfId="0" applyNumberFormat="1" applyFont="1" applyFill="1" applyBorder="1" applyAlignment="1" applyProtection="1">
      <alignment vertical="center"/>
      <protection locked="0" hidden="1"/>
    </xf>
    <xf numFmtId="0" fontId="2" fillId="0" borderId="9" xfId="48" applyFont="1" applyFill="1" applyBorder="1" applyAlignment="1" applyProtection="1">
      <alignment horizontal="right"/>
      <protection hidden="1"/>
    </xf>
    <xf numFmtId="0" fontId="4" fillId="0" borderId="0" xfId="48" applyFont="1" applyFill="1" applyBorder="1" applyAlignment="1" applyProtection="1">
      <alignment vertical="center"/>
      <protection hidden="1"/>
    </xf>
    <xf numFmtId="0" fontId="2" fillId="0" borderId="0" xfId="48" applyFont="1" applyFill="1" applyBorder="1" applyAlignment="1" applyProtection="1">
      <alignment horizontal="center" vertical="center"/>
      <protection hidden="1"/>
    </xf>
    <xf numFmtId="190" fontId="2" fillId="0" borderId="8" xfId="48" applyNumberFormat="1" applyFont="1" applyFill="1" applyBorder="1" applyAlignment="1" applyProtection="1">
      <alignment horizontal="right" vertical="center"/>
      <protection hidden="1"/>
    </xf>
    <xf numFmtId="190" fontId="2" fillId="0" borderId="5" xfId="48" applyNumberFormat="1" applyFont="1" applyFill="1" applyBorder="1" applyAlignment="1" applyProtection="1">
      <alignment horizontal="center" vertical="center" shrinkToFit="1"/>
      <protection hidden="1"/>
    </xf>
    <xf numFmtId="190" fontId="2" fillId="0" borderId="9" xfId="48" applyNumberFormat="1" applyFont="1" applyFill="1" applyBorder="1" applyAlignment="1" applyProtection="1">
      <alignment horizontal="center" vertical="center" shrinkToFit="1"/>
      <protection hidden="1"/>
    </xf>
    <xf numFmtId="190" fontId="2" fillId="0" borderId="11" xfId="48" applyNumberFormat="1" applyFont="1" applyFill="1" applyBorder="1" applyAlignment="1" applyProtection="1">
      <alignment horizontal="center" vertical="center" shrinkToFit="1"/>
      <protection hidden="1"/>
    </xf>
    <xf numFmtId="190" fontId="2" fillId="0" borderId="7" xfId="48" applyNumberFormat="1" applyFont="1" applyFill="1" applyBorder="1" applyAlignment="1" applyProtection="1">
      <alignment horizontal="center" vertical="center" shrinkToFit="1"/>
      <protection hidden="1"/>
    </xf>
    <xf numFmtId="190" fontId="2" fillId="0" borderId="10" xfId="48" applyNumberFormat="1" applyFont="1" applyFill="1" applyBorder="1" applyAlignment="1" applyProtection="1">
      <alignment horizontal="center" vertical="center" shrinkToFit="1"/>
      <protection hidden="1"/>
    </xf>
    <xf numFmtId="190" fontId="2" fillId="0" borderId="13" xfId="48" applyNumberFormat="1" applyFont="1" applyFill="1" applyBorder="1" applyAlignment="1" applyProtection="1">
      <alignment horizontal="center" vertical="center" shrinkToFit="1"/>
      <protection hidden="1"/>
    </xf>
    <xf numFmtId="190" fontId="2" fillId="0" borderId="3" xfId="48" applyNumberFormat="1" applyFont="1" applyFill="1" applyBorder="1" applyAlignment="1" applyProtection="1">
      <alignment horizontal="center" vertical="center" shrinkToFit="1"/>
      <protection hidden="1"/>
    </xf>
    <xf numFmtId="190" fontId="2" fillId="0" borderId="1" xfId="48" applyNumberFormat="1" applyFont="1" applyFill="1" applyBorder="1" applyAlignment="1" applyProtection="1">
      <alignment horizontal="center" vertical="center" shrinkToFit="1"/>
      <protection hidden="1"/>
    </xf>
    <xf numFmtId="190" fontId="2" fillId="0" borderId="4" xfId="48" applyNumberFormat="1" applyFont="1" applyFill="1" applyBorder="1" applyAlignment="1" applyProtection="1">
      <alignment vertical="center"/>
      <protection hidden="1"/>
    </xf>
    <xf numFmtId="178" fontId="2" fillId="0" borderId="8" xfId="6" applyNumberFormat="1" applyFont="1" applyFill="1" applyBorder="1" applyAlignment="1" applyProtection="1">
      <alignment horizontal="right" vertical="center"/>
      <protection locked="0" hidden="1"/>
    </xf>
    <xf numFmtId="0" fontId="2" fillId="0" borderId="4" xfId="48" applyNumberFormat="1" applyFont="1" applyFill="1" applyBorder="1" applyAlignment="1" applyProtection="1">
      <alignment horizontal="center" vertical="center"/>
      <protection hidden="1"/>
    </xf>
    <xf numFmtId="178" fontId="2" fillId="0" borderId="4" xfId="6" applyNumberFormat="1" applyFont="1" applyFill="1" applyBorder="1" applyAlignment="1" applyProtection="1">
      <alignment horizontal="right" vertical="center"/>
      <protection locked="0" hidden="1"/>
    </xf>
    <xf numFmtId="0" fontId="2" fillId="0" borderId="3" xfId="48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48" applyNumberFormat="1" applyFont="1" applyFill="1" applyBorder="1" applyAlignment="1" applyProtection="1">
      <alignment horizontal="center" vertical="center"/>
      <protection hidden="1"/>
    </xf>
    <xf numFmtId="0" fontId="2" fillId="0" borderId="3" xfId="48" applyNumberFormat="1" applyFont="1" applyFill="1" applyBorder="1" applyAlignment="1" applyProtection="1">
      <alignment horizontal="distributed" vertical="center" indent="3"/>
      <protection hidden="1"/>
    </xf>
    <xf numFmtId="186" fontId="2" fillId="0" borderId="26" xfId="6" applyNumberFormat="1" applyFont="1" applyFill="1" applyBorder="1" applyAlignment="1" applyProtection="1">
      <alignment horizontal="right" vertical="center"/>
      <protection locked="0" hidden="1"/>
    </xf>
    <xf numFmtId="0" fontId="2" fillId="0" borderId="3" xfId="48" applyNumberFormat="1" applyFont="1" applyFill="1" applyBorder="1" applyAlignment="1" applyProtection="1">
      <alignment horizontal="distributed" vertical="center" indent="1"/>
      <protection hidden="1"/>
    </xf>
    <xf numFmtId="178" fontId="2" fillId="0" borderId="26" xfId="6" applyNumberFormat="1" applyFont="1" applyFill="1" applyBorder="1" applyAlignment="1" applyProtection="1">
      <alignment horizontal="right" vertical="center"/>
      <protection locked="0" hidden="1"/>
    </xf>
    <xf numFmtId="178" fontId="2" fillId="0" borderId="2" xfId="6" applyNumberFormat="1" applyFont="1" applyFill="1" applyBorder="1" applyAlignment="1" applyProtection="1">
      <alignment horizontal="right" vertical="center"/>
      <protection locked="0" hidden="1"/>
    </xf>
    <xf numFmtId="178" fontId="2" fillId="0" borderId="17" xfId="6" applyNumberFormat="1" applyFont="1" applyFill="1" applyBorder="1" applyAlignment="1" applyProtection="1">
      <alignment horizontal="right" vertical="center"/>
      <protection locked="0" hidden="1"/>
    </xf>
    <xf numFmtId="0" fontId="2" fillId="0" borderId="3" xfId="48" applyNumberFormat="1" applyFont="1" applyFill="1" applyBorder="1" applyAlignment="1" applyProtection="1">
      <alignment horizontal="distributed" vertical="center" indent="2"/>
      <protection hidden="1"/>
    </xf>
    <xf numFmtId="178" fontId="2" fillId="0" borderId="3" xfId="6" applyNumberFormat="1" applyFont="1" applyFill="1" applyBorder="1" applyAlignment="1" applyProtection="1">
      <alignment horizontal="right" vertical="center"/>
      <protection locked="0" hidden="1"/>
    </xf>
    <xf numFmtId="0" fontId="4" fillId="0" borderId="0" xfId="48" applyFont="1" applyFill="1" applyBorder="1" applyAlignment="1" applyProtection="1">
      <alignment horizontal="left" vertical="center"/>
      <protection hidden="1"/>
    </xf>
    <xf numFmtId="0" fontId="2" fillId="0" borderId="3" xfId="48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17" applyFont="1" applyFill="1" applyBorder="1" applyAlignment="1" applyProtection="1">
      <alignment horizontal="left" vertical="center"/>
      <protection hidden="1"/>
    </xf>
    <xf numFmtId="0" fontId="2" fillId="0" borderId="0" xfId="17" applyFont="1" applyFill="1" applyBorder="1" applyAlignment="1" applyProtection="1">
      <alignment horizontal="center" vertical="center"/>
      <protection hidden="1"/>
    </xf>
    <xf numFmtId="49" fontId="2" fillId="0" borderId="8" xfId="0" applyNumberFormat="1" applyFont="1" applyFill="1" applyBorder="1" applyAlignment="1" applyProtection="1">
      <alignment horizontal="right" vertical="center"/>
      <protection hidden="1"/>
    </xf>
    <xf numFmtId="49" fontId="2" fillId="0" borderId="11" xfId="0" applyNumberFormat="1" applyFont="1" applyFill="1" applyBorder="1" applyAlignment="1" applyProtection="1">
      <alignment horizontal="right" vertical="center"/>
      <protection hidden="1"/>
    </xf>
    <xf numFmtId="49" fontId="2" fillId="0" borderId="9" xfId="0" applyNumberFormat="1" applyFont="1" applyFill="1" applyBorder="1" applyAlignment="1" applyProtection="1">
      <alignment horizontal="right" vertical="center"/>
      <protection hidden="1"/>
    </xf>
    <xf numFmtId="0" fontId="2" fillId="0" borderId="3" xfId="17" applyNumberFormat="1" applyFont="1" applyFill="1" applyBorder="1" applyAlignment="1" applyProtection="1">
      <alignment horizontal="distributed" vertical="center" indent="6"/>
      <protection hidden="1"/>
    </xf>
    <xf numFmtId="49" fontId="2" fillId="0" borderId="4" xfId="0" applyNumberFormat="1" applyFont="1" applyFill="1" applyBorder="1" applyAlignment="1" applyProtection="1">
      <alignment wrapText="1"/>
      <protection hidden="1"/>
    </xf>
    <xf numFmtId="0" fontId="2" fillId="0" borderId="13" xfId="17" applyNumberFormat="1" applyFont="1" applyFill="1" applyBorder="1" applyAlignment="1" applyProtection="1">
      <alignment horizontal="distributed" vertical="center" indent="1"/>
      <protection hidden="1"/>
    </xf>
    <xf numFmtId="0" fontId="2" fillId="0" borderId="4" xfId="17" applyNumberFormat="1" applyFont="1" applyFill="1" applyBorder="1" applyAlignment="1" applyProtection="1">
      <alignment horizontal="center" vertical="center"/>
      <protection hidden="1"/>
    </xf>
    <xf numFmtId="0" fontId="2" fillId="0" borderId="4" xfId="17" applyNumberFormat="1" applyFont="1" applyFill="1" applyBorder="1" applyAlignment="1" applyProtection="1">
      <alignment horizontal="distributed" vertical="center" indent="1"/>
      <protection hidden="1"/>
    </xf>
    <xf numFmtId="0" fontId="2" fillId="0" borderId="3" xfId="17" applyNumberFormat="1" applyFont="1" applyFill="1" applyBorder="1" applyAlignment="1" applyProtection="1">
      <alignment horizontal="distributed" vertical="center" indent="1"/>
      <protection hidden="1"/>
    </xf>
    <xf numFmtId="0" fontId="2" fillId="0" borderId="6" xfId="17" applyFont="1" applyFill="1" applyBorder="1" applyAlignment="1" applyProtection="1">
      <alignment horizontal="center" vertical="center"/>
      <protection locked="0" hidden="1"/>
    </xf>
    <xf numFmtId="0" fontId="2" fillId="0" borderId="0" xfId="17" applyFont="1" applyFill="1" applyBorder="1" applyAlignment="1" applyProtection="1">
      <alignment horizontal="center" vertical="center"/>
      <protection locked="0" hidden="1"/>
    </xf>
    <xf numFmtId="0" fontId="2" fillId="0" borderId="12" xfId="17" applyFont="1" applyFill="1" applyBorder="1" applyAlignment="1" applyProtection="1">
      <alignment horizontal="center" vertical="center"/>
      <protection locked="0" hidden="1"/>
    </xf>
    <xf numFmtId="183" fontId="2" fillId="0" borderId="6" xfId="21" applyNumberFormat="1" applyFont="1" applyFill="1" applyBorder="1" applyAlignment="1" applyProtection="1">
      <alignment vertical="center"/>
      <protection locked="0" hidden="1"/>
    </xf>
    <xf numFmtId="189" fontId="2" fillId="0" borderId="2" xfId="21" applyNumberFormat="1" applyFont="1" applyFill="1" applyBorder="1" applyAlignment="1" applyProtection="1">
      <alignment vertical="center"/>
      <protection hidden="1"/>
    </xf>
    <xf numFmtId="183" fontId="2" fillId="0" borderId="2" xfId="21" applyNumberFormat="1" applyFont="1" applyFill="1" applyBorder="1" applyAlignment="1" applyProtection="1">
      <alignment vertical="center"/>
      <protection locked="0" hidden="1"/>
    </xf>
    <xf numFmtId="0" fontId="2" fillId="0" borderId="7" xfId="17" applyFont="1" applyFill="1" applyBorder="1" applyAlignment="1" applyProtection="1">
      <alignment horizontal="center" vertical="center"/>
      <protection locked="0" hidden="1"/>
    </xf>
    <xf numFmtId="0" fontId="2" fillId="0" borderId="10" xfId="17" applyFont="1" applyFill="1" applyBorder="1" applyAlignment="1" applyProtection="1">
      <alignment horizontal="center" vertical="center"/>
      <protection locked="0" hidden="1"/>
    </xf>
    <xf numFmtId="0" fontId="2" fillId="0" borderId="13" xfId="17" applyFont="1" applyFill="1" applyBorder="1" applyAlignment="1" applyProtection="1">
      <alignment horizontal="center" vertical="center"/>
      <protection locked="0" hidden="1"/>
    </xf>
    <xf numFmtId="183" fontId="2" fillId="0" borderId="7" xfId="21" applyNumberFormat="1" applyFont="1" applyFill="1" applyBorder="1" applyAlignment="1" applyProtection="1">
      <alignment vertical="center"/>
      <protection locked="0" hidden="1"/>
    </xf>
    <xf numFmtId="189" fontId="2" fillId="0" borderId="4" xfId="21" applyNumberFormat="1" applyFont="1" applyFill="1" applyBorder="1" applyAlignment="1" applyProtection="1">
      <alignment vertical="center"/>
      <protection hidden="1"/>
    </xf>
    <xf numFmtId="183" fontId="2" fillId="0" borderId="4" xfId="21" applyNumberFormat="1" applyFont="1" applyFill="1" applyBorder="1" applyAlignment="1" applyProtection="1">
      <alignment vertical="center"/>
      <protection locked="0" hidden="1"/>
    </xf>
    <xf numFmtId="0" fontId="2" fillId="0" borderId="3" xfId="17" applyNumberFormat="1" applyFont="1" applyFill="1" applyBorder="1" applyAlignment="1" applyProtection="1">
      <alignment horizontal="distributed" vertical="center" indent="4"/>
      <protection hidden="1"/>
    </xf>
    <xf numFmtId="185" fontId="2" fillId="0" borderId="6" xfId="21" applyNumberFormat="1" applyFont="1" applyFill="1" applyBorder="1" applyAlignment="1" applyProtection="1">
      <alignment vertical="center"/>
      <protection locked="0" hidden="1"/>
    </xf>
    <xf numFmtId="185" fontId="2" fillId="0" borderId="2" xfId="21" applyNumberFormat="1" applyFont="1" applyFill="1" applyBorder="1" applyAlignment="1" applyProtection="1">
      <alignment vertical="center"/>
      <protection locked="0" hidden="1"/>
    </xf>
    <xf numFmtId="185" fontId="2" fillId="0" borderId="7" xfId="21" applyNumberFormat="1" applyFont="1" applyFill="1" applyBorder="1" applyAlignment="1" applyProtection="1">
      <alignment vertical="center"/>
      <protection locked="0" hidden="1"/>
    </xf>
    <xf numFmtId="185" fontId="2" fillId="0" borderId="10" xfId="21" applyNumberFormat="1" applyFont="1" applyFill="1" applyBorder="1" applyAlignment="1" applyProtection="1">
      <alignment vertical="center"/>
      <protection locked="0" hidden="1"/>
    </xf>
    <xf numFmtId="185" fontId="2" fillId="0" borderId="13" xfId="21" applyNumberFormat="1" applyFont="1" applyFill="1" applyBorder="1" applyAlignment="1" applyProtection="1">
      <alignment vertical="center"/>
      <protection locked="0" hidden="1"/>
    </xf>
    <xf numFmtId="185" fontId="2" fillId="0" borderId="4" xfId="21" applyNumberFormat="1" applyFont="1" applyFill="1" applyBorder="1" applyAlignment="1" applyProtection="1">
      <alignment vertical="center"/>
      <protection locked="0" hidden="1"/>
    </xf>
    <xf numFmtId="0" fontId="2" fillId="0" borderId="0" xfId="17" applyNumberFormat="1" applyFont="1" applyFill="1" applyBorder="1" applyAlignment="1" applyProtection="1">
      <alignment horizontal="right" vertical="center"/>
      <protection hidden="1"/>
    </xf>
    <xf numFmtId="0" fontId="2" fillId="0" borderId="8" xfId="17" applyNumberFormat="1" applyFont="1" applyFill="1" applyBorder="1" applyAlignment="1" applyProtection="1">
      <alignment horizontal="right" vertical="center"/>
      <protection hidden="1"/>
    </xf>
    <xf numFmtId="0" fontId="2" fillId="0" borderId="4" xfId="17" applyNumberFormat="1" applyFont="1" applyFill="1" applyBorder="1" applyAlignment="1" applyProtection="1">
      <alignment vertical="center"/>
      <protection hidden="1"/>
    </xf>
    <xf numFmtId="3" fontId="2" fillId="0" borderId="5" xfId="17" applyNumberFormat="1" applyFont="1" applyFill="1" applyBorder="1" applyAlignment="1" applyProtection="1">
      <alignment horizontal="center" vertical="center"/>
      <protection hidden="1"/>
    </xf>
    <xf numFmtId="3" fontId="2" fillId="0" borderId="9" xfId="17" applyNumberFormat="1" applyFont="1" applyFill="1" applyBorder="1" applyAlignment="1" applyProtection="1">
      <alignment horizontal="center" vertical="center"/>
      <protection hidden="1"/>
    </xf>
    <xf numFmtId="3" fontId="2" fillId="0" borderId="11" xfId="17" applyNumberFormat="1" applyFont="1" applyFill="1" applyBorder="1" applyAlignment="1" applyProtection="1">
      <alignment horizontal="center" vertical="center"/>
      <protection hidden="1"/>
    </xf>
    <xf numFmtId="3" fontId="2" fillId="0" borderId="7" xfId="17" applyNumberFormat="1" applyFont="1" applyFill="1" applyBorder="1" applyAlignment="1" applyProtection="1">
      <alignment horizontal="center" vertical="center"/>
      <protection hidden="1"/>
    </xf>
    <xf numFmtId="3" fontId="2" fillId="0" borderId="10" xfId="17" applyNumberFormat="1" applyFont="1" applyFill="1" applyBorder="1" applyAlignment="1" applyProtection="1">
      <alignment horizontal="center" vertical="center"/>
      <protection hidden="1"/>
    </xf>
    <xf numFmtId="3" fontId="2" fillId="0" borderId="13" xfId="17" applyNumberFormat="1" applyFont="1" applyFill="1" applyBorder="1" applyAlignment="1" applyProtection="1">
      <alignment horizontal="center" vertical="center"/>
      <protection hidden="1"/>
    </xf>
    <xf numFmtId="178" fontId="2" fillId="0" borderId="21" xfId="17" applyNumberFormat="1" applyFont="1" applyFill="1" applyBorder="1" applyAlignment="1" applyProtection="1">
      <alignment horizontal="right" vertical="center"/>
      <protection hidden="1"/>
    </xf>
    <xf numFmtId="178" fontId="2" fillId="0" borderId="22" xfId="17" applyNumberFormat="1" applyFont="1" applyFill="1" applyBorder="1" applyAlignment="1" applyProtection="1">
      <alignment horizontal="right" vertical="center"/>
      <protection hidden="1"/>
    </xf>
    <xf numFmtId="178" fontId="2" fillId="0" borderId="23" xfId="17" applyNumberFormat="1" applyFont="1" applyFill="1" applyBorder="1" applyAlignment="1" applyProtection="1">
      <alignment horizontal="right" vertical="center"/>
      <protection hidden="1"/>
    </xf>
    <xf numFmtId="193" fontId="2" fillId="0" borderId="24" xfId="17" applyNumberFormat="1" applyFont="1" applyFill="1" applyBorder="1" applyAlignment="1" applyProtection="1">
      <alignment horizontal="right" vertical="center"/>
      <protection locked="0" hidden="1"/>
    </xf>
    <xf numFmtId="193" fontId="2" fillId="0" borderId="20" xfId="17" applyNumberFormat="1" applyFont="1" applyFill="1" applyBorder="1" applyAlignment="1" applyProtection="1">
      <alignment horizontal="right" vertical="center"/>
      <protection locked="0" hidden="1"/>
    </xf>
    <xf numFmtId="193" fontId="2" fillId="0" borderId="25" xfId="17" applyNumberFormat="1" applyFont="1" applyFill="1" applyBorder="1" applyAlignment="1" applyProtection="1">
      <alignment horizontal="right" vertical="center"/>
      <protection locked="0" hidden="1"/>
    </xf>
    <xf numFmtId="0" fontId="2" fillId="0" borderId="20" xfId="17" applyNumberFormat="1" applyFont="1" applyFill="1" applyBorder="1" applyAlignment="1" applyProtection="1">
      <alignment horizontal="distributed" vertical="center" indent="1"/>
      <protection hidden="1"/>
    </xf>
    <xf numFmtId="178" fontId="2" fillId="0" borderId="24" xfId="21" applyNumberFormat="1" applyFont="1" applyFill="1" applyBorder="1" applyAlignment="1" applyProtection="1">
      <alignment horizontal="right" vertical="center"/>
      <protection hidden="1"/>
    </xf>
    <xf numFmtId="178" fontId="2" fillId="0" borderId="20" xfId="21" applyNumberFormat="1" applyFont="1" applyFill="1" applyBorder="1" applyAlignment="1" applyProtection="1">
      <alignment horizontal="right" vertical="center"/>
      <protection hidden="1"/>
    </xf>
    <xf numFmtId="178" fontId="2" fillId="0" borderId="25" xfId="21" applyNumberFormat="1" applyFont="1" applyFill="1" applyBorder="1" applyAlignment="1" applyProtection="1">
      <alignment horizontal="right" vertical="center"/>
      <protection hidden="1"/>
    </xf>
    <xf numFmtId="178" fontId="2" fillId="0" borderId="24" xfId="17" applyNumberFormat="1" applyFont="1" applyFill="1" applyBorder="1" applyAlignment="1" applyProtection="1">
      <alignment horizontal="right" vertical="center"/>
      <protection hidden="1"/>
    </xf>
    <xf numFmtId="178" fontId="2" fillId="0" borderId="20" xfId="17" applyNumberFormat="1" applyFont="1" applyFill="1" applyBorder="1" applyAlignment="1" applyProtection="1">
      <alignment horizontal="right" vertical="center"/>
      <protection hidden="1"/>
    </xf>
    <xf numFmtId="178" fontId="2" fillId="0" borderId="25" xfId="17" applyNumberFormat="1" applyFont="1" applyFill="1" applyBorder="1" applyAlignment="1" applyProtection="1">
      <alignment horizontal="right" vertical="center"/>
      <protection hidden="1"/>
    </xf>
    <xf numFmtId="0" fontId="6" fillId="0" borderId="10" xfId="17" applyNumberFormat="1" applyFont="1" applyFill="1" applyBorder="1" applyAlignment="1" applyProtection="1">
      <alignment horizontal="center" vertical="center" wrapText="1"/>
      <protection hidden="1"/>
    </xf>
    <xf numFmtId="178" fontId="2" fillId="0" borderId="7" xfId="17" applyNumberFormat="1" applyFont="1" applyFill="1" applyBorder="1" applyAlignment="1" applyProtection="1">
      <alignment horizontal="right" vertical="center"/>
      <protection hidden="1"/>
    </xf>
    <xf numFmtId="178" fontId="2" fillId="0" borderId="10" xfId="17" applyNumberFormat="1" applyFont="1" applyFill="1" applyBorder="1" applyAlignment="1" applyProtection="1">
      <alignment horizontal="right" vertical="center"/>
      <protection hidden="1"/>
    </xf>
    <xf numFmtId="178" fontId="2" fillId="0" borderId="13" xfId="17" applyNumberFormat="1" applyFont="1" applyFill="1" applyBorder="1" applyAlignment="1" applyProtection="1">
      <alignment horizontal="right" vertical="center"/>
      <protection hidden="1"/>
    </xf>
    <xf numFmtId="0" fontId="2" fillId="0" borderId="21" xfId="17" applyNumberFormat="1" applyFont="1" applyFill="1" applyBorder="1" applyAlignment="1" applyProtection="1">
      <alignment horizontal="distributed" vertical="center" indent="1"/>
      <protection hidden="1"/>
    </xf>
    <xf numFmtId="0" fontId="2" fillId="0" borderId="22" xfId="17" applyNumberFormat="1" applyFont="1" applyFill="1" applyBorder="1" applyAlignment="1" applyProtection="1">
      <alignment horizontal="distributed" vertical="center" indent="1"/>
      <protection hidden="1"/>
    </xf>
    <xf numFmtId="0" fontId="2" fillId="0" borderId="28" xfId="17" applyNumberFormat="1" applyFont="1" applyFill="1" applyBorder="1" applyAlignment="1" applyProtection="1">
      <alignment horizontal="distributed" vertical="center" indent="1"/>
      <protection hidden="1"/>
    </xf>
    <xf numFmtId="0" fontId="2" fillId="0" borderId="29" xfId="17" applyNumberFormat="1" applyFont="1" applyFill="1" applyBorder="1" applyAlignment="1" applyProtection="1">
      <alignment horizontal="distributed" vertical="center" indent="1"/>
      <protection hidden="1"/>
    </xf>
    <xf numFmtId="0" fontId="2" fillId="0" borderId="31" xfId="17" applyNumberFormat="1" applyFont="1" applyFill="1" applyBorder="1" applyAlignment="1" applyProtection="1">
      <alignment horizontal="distributed" vertical="center" indent="1"/>
      <protection hidden="1"/>
    </xf>
    <xf numFmtId="0" fontId="2" fillId="0" borderId="19" xfId="17" applyNumberFormat="1" applyFont="1" applyFill="1" applyBorder="1" applyAlignment="1" applyProtection="1">
      <alignment horizontal="distributed" vertical="center" indent="1"/>
      <protection hidden="1"/>
    </xf>
    <xf numFmtId="0" fontId="2" fillId="0" borderId="23" xfId="17" applyNumberFormat="1" applyFont="1" applyFill="1" applyBorder="1" applyAlignment="1" applyProtection="1">
      <alignment horizontal="distributed" vertical="center" indent="1"/>
      <protection hidden="1"/>
    </xf>
    <xf numFmtId="0" fontId="2" fillId="0" borderId="7" xfId="17" applyNumberFormat="1" applyFont="1" applyFill="1" applyBorder="1" applyAlignment="1" applyProtection="1">
      <alignment horizontal="distributed" vertical="center" indent="1"/>
      <protection hidden="1"/>
    </xf>
    <xf numFmtId="0" fontId="2" fillId="0" borderId="10" xfId="17" applyNumberFormat="1" applyFont="1" applyFill="1" applyBorder="1" applyAlignment="1" applyProtection="1">
      <alignment horizontal="distributed" vertical="center" indent="1"/>
      <protection hidden="1"/>
    </xf>
    <xf numFmtId="0" fontId="2" fillId="0" borderId="0" xfId="17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3" fillId="0" borderId="9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41" fontId="2" fillId="0" borderId="5" xfId="0" applyNumberFormat="1" applyFont="1" applyFill="1" applyBorder="1" applyAlignment="1" applyProtection="1">
      <alignment horizontal="center" vertical="center"/>
      <protection locked="0" hidden="1"/>
    </xf>
    <xf numFmtId="41" fontId="1" fillId="0" borderId="9" xfId="0" applyNumberFormat="1" applyFont="1" applyFill="1" applyBorder="1" applyAlignment="1" applyProtection="1">
      <alignment horizontal="center" vertical="center"/>
      <protection locked="0" hidden="1"/>
    </xf>
    <xf numFmtId="41" fontId="1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8" xfId="0" applyFont="1" applyFill="1" applyBorder="1" applyAlignment="1" applyProtection="1">
      <alignment horizontal="distributed" vertical="center" inden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41" fontId="2" fillId="0" borderId="6" xfId="0" applyNumberFormat="1" applyFont="1" applyFill="1" applyBorder="1" applyAlignment="1" applyProtection="1">
      <alignment horizontal="right" vertical="center"/>
      <protection locked="0" hidden="1"/>
    </xf>
    <xf numFmtId="41" fontId="2" fillId="0" borderId="0" xfId="0" applyNumberFormat="1" applyFont="1" applyFill="1" applyBorder="1" applyAlignment="1" applyProtection="1">
      <alignment horizontal="right" vertical="center"/>
      <protection locked="0" hidden="1"/>
    </xf>
    <xf numFmtId="41" fontId="2" fillId="0" borderId="12" xfId="0" applyNumberFormat="1" applyFont="1" applyFill="1" applyBorder="1" applyAlignment="1" applyProtection="1">
      <alignment horizontal="right" vertical="center"/>
      <protection locked="0" hidden="1"/>
    </xf>
    <xf numFmtId="41" fontId="0" fillId="0" borderId="9" xfId="0" applyNumberFormat="1" applyFont="1" applyFill="1" applyBorder="1" applyAlignment="1" applyProtection="1">
      <alignment horizontal="center" vertical="center"/>
      <protection locked="0" hidden="1"/>
    </xf>
    <xf numFmtId="41" fontId="0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192" fontId="2" fillId="0" borderId="2" xfId="0" applyNumberFormat="1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41" fontId="2" fillId="0" borderId="5" xfId="0" applyNumberFormat="1" applyFont="1" applyFill="1" applyBorder="1" applyAlignment="1" applyProtection="1">
      <alignment horizontal="right" vertical="center"/>
      <protection locked="0" hidden="1"/>
    </xf>
    <xf numFmtId="41" fontId="2" fillId="0" borderId="9" xfId="0" applyNumberFormat="1" applyFont="1" applyFill="1" applyBorder="1" applyAlignment="1" applyProtection="1">
      <alignment horizontal="right" vertical="center"/>
      <protection locked="0" hidden="1"/>
    </xf>
    <xf numFmtId="41" fontId="2" fillId="0" borderId="11" xfId="0" applyNumberFormat="1" applyFont="1" applyFill="1" applyBorder="1" applyAlignment="1" applyProtection="1">
      <alignment horizontal="right" vertical="center"/>
      <protection locked="0" hidden="1"/>
    </xf>
    <xf numFmtId="0" fontId="6" fillId="0" borderId="8" xfId="0" applyNumberFormat="1" applyFont="1" applyFill="1" applyBorder="1" applyAlignment="1" applyProtection="1">
      <alignment horizontal="distributed" vertical="center" indent="2"/>
      <protection hidden="1"/>
    </xf>
    <xf numFmtId="193" fontId="2" fillId="0" borderId="8" xfId="0" applyNumberFormat="1" applyFont="1" applyFill="1" applyBorder="1" applyAlignment="1" applyProtection="1">
      <alignment vertical="center"/>
      <protection hidden="1"/>
    </xf>
    <xf numFmtId="0" fontId="6" fillId="0" borderId="2" xfId="0" applyNumberFormat="1" applyFont="1" applyFill="1" applyBorder="1" applyAlignment="1" applyProtection="1">
      <alignment horizontal="distributed" vertical="center" indent="2"/>
      <protection hidden="1"/>
    </xf>
    <xf numFmtId="193" fontId="2" fillId="0" borderId="2" xfId="0" applyNumberFormat="1" applyFont="1" applyFill="1" applyBorder="1" applyAlignment="1" applyProtection="1">
      <alignment vertical="center"/>
      <protection hidden="1"/>
    </xf>
    <xf numFmtId="0" fontId="6" fillId="0" borderId="2" xfId="0" applyNumberFormat="1" applyFont="1" applyFill="1" applyBorder="1" applyAlignment="1" applyProtection="1">
      <alignment horizontal="center" vertical="center"/>
      <protection hidden="1"/>
    </xf>
    <xf numFmtId="41" fontId="2" fillId="0" borderId="6" xfId="0" applyNumberFormat="1" applyFont="1" applyFill="1" applyBorder="1" applyAlignment="1" applyProtection="1">
      <alignment horizontal="center" vertical="center"/>
      <protection hidden="1"/>
    </xf>
    <xf numFmtId="41" fontId="2" fillId="0" borderId="0" xfId="0" applyNumberFormat="1" applyFont="1" applyFill="1" applyBorder="1" applyAlignment="1" applyProtection="1">
      <alignment horizontal="center" vertical="center"/>
      <protection hidden="1"/>
    </xf>
    <xf numFmtId="41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4" xfId="0" applyNumberFormat="1" applyFont="1" applyFill="1" applyBorder="1" applyAlignment="1" applyProtection="1">
      <alignment horizontal="center" vertical="center"/>
      <protection hidden="1"/>
    </xf>
    <xf numFmtId="41" fontId="2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protection hidden="1"/>
    </xf>
    <xf numFmtId="0" fontId="0" fillId="0" borderId="13" xfId="0" applyFont="1" applyFill="1" applyBorder="1" applyAlignment="1" applyProtection="1">
      <protection hidden="1"/>
    </xf>
    <xf numFmtId="49" fontId="6" fillId="0" borderId="3" xfId="0" applyNumberFormat="1" applyFont="1" applyFill="1" applyBorder="1" applyAlignment="1" applyProtection="1">
      <alignment horizontal="distributed" vertical="center" inden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distributed" vertical="center" indent="1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178" fontId="2" fillId="0" borderId="5" xfId="0" applyNumberFormat="1" applyFont="1" applyFill="1" applyBorder="1" applyAlignment="1" applyProtection="1">
      <alignment horizontal="right" vertical="center"/>
      <protection locked="0" hidden="1"/>
    </xf>
    <xf numFmtId="178" fontId="2" fillId="0" borderId="9" xfId="0" applyNumberFormat="1" applyFont="1" applyFill="1" applyBorder="1" applyAlignment="1" applyProtection="1">
      <alignment horizontal="right" vertical="center"/>
      <protection locked="0" hidden="1"/>
    </xf>
    <xf numFmtId="178" fontId="2" fillId="0" borderId="11" xfId="0" applyNumberFormat="1" applyFont="1" applyFill="1" applyBorder="1" applyAlignment="1" applyProtection="1">
      <alignment horizontal="right" vertical="center"/>
      <protection locked="0" hidden="1"/>
    </xf>
    <xf numFmtId="178" fontId="2" fillId="0" borderId="7" xfId="0" applyNumberFormat="1" applyFont="1" applyFill="1" applyBorder="1" applyAlignment="1" applyProtection="1">
      <alignment horizontal="right" vertical="center"/>
      <protection locked="0" hidden="1"/>
    </xf>
    <xf numFmtId="178" fontId="2" fillId="0" borderId="10" xfId="0" applyNumberFormat="1" applyFont="1" applyFill="1" applyBorder="1" applyAlignment="1" applyProtection="1">
      <alignment horizontal="right" vertical="center"/>
      <protection locked="0" hidden="1"/>
    </xf>
    <xf numFmtId="178" fontId="2" fillId="0" borderId="13" xfId="0" applyNumberFormat="1" applyFont="1" applyFill="1" applyBorder="1" applyAlignment="1" applyProtection="1">
      <alignment horizontal="right" vertical="center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192" fontId="2" fillId="0" borderId="8" xfId="0" applyNumberFormat="1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178" fontId="6" fillId="0" borderId="4" xfId="17" applyNumberFormat="1" applyFont="1" applyFill="1" applyBorder="1" applyAlignment="1" applyProtection="1">
      <alignment horizontal="center" vertical="center" wrapText="1"/>
      <protection hidden="1"/>
    </xf>
    <xf numFmtId="178" fontId="6" fillId="0" borderId="3" xfId="17" applyNumberFormat="1" applyFont="1" applyFill="1" applyBorder="1" applyAlignment="1" applyProtection="1">
      <alignment horizontal="distributed" vertical="center" indent="1"/>
      <protection hidden="1"/>
    </xf>
    <xf numFmtId="0" fontId="6" fillId="0" borderId="4" xfId="17" applyFont="1" applyFill="1" applyBorder="1" applyAlignment="1" applyProtection="1">
      <alignment horizontal="center" vertical="center" wrapText="1"/>
      <protection hidden="1"/>
    </xf>
    <xf numFmtId="0" fontId="6" fillId="0" borderId="3" xfId="17" applyFont="1" applyFill="1" applyBorder="1" applyAlignment="1" applyProtection="1">
      <alignment horizontal="center" vertical="center" wrapText="1"/>
      <protection hidden="1"/>
    </xf>
    <xf numFmtId="0" fontId="2" fillId="0" borderId="20" xfId="17" applyFont="1" applyFill="1" applyBorder="1" applyAlignment="1" applyProtection="1">
      <alignment horizontal="center" vertical="center"/>
      <protection hidden="1"/>
    </xf>
    <xf numFmtId="0" fontId="6" fillId="0" borderId="20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horizontal="right" vertical="center"/>
      <protection hidden="1"/>
    </xf>
    <xf numFmtId="49" fontId="2" fillId="0" borderId="3" xfId="0" applyNumberFormat="1" applyFont="1" applyFill="1" applyBorder="1" applyAlignment="1" applyProtection="1">
      <alignment horizontal="distributed" vertical="center" indent="5"/>
      <protection hidden="1"/>
    </xf>
    <xf numFmtId="49" fontId="2" fillId="0" borderId="3" xfId="0" applyNumberFormat="1" applyFont="1" applyFill="1" applyBorder="1" applyAlignment="1" applyProtection="1">
      <alignment horizontal="distributed" vertical="center" indent="3"/>
      <protection hidden="1"/>
    </xf>
    <xf numFmtId="49" fontId="2" fillId="0" borderId="4" xfId="0" applyNumberFormat="1" applyFont="1" applyFill="1" applyBorder="1" applyAlignment="1" applyProtection="1">
      <alignment vertical="center" wrapText="1"/>
      <protection hidden="1"/>
    </xf>
    <xf numFmtId="38" fontId="2" fillId="0" borderId="3" xfId="6" applyNumberFormat="1" applyFont="1" applyFill="1" applyBorder="1" applyAlignment="1" applyProtection="1">
      <alignment horizontal="distributed" vertical="center" indent="1"/>
      <protection hidden="1"/>
    </xf>
    <xf numFmtId="49" fontId="2" fillId="0" borderId="3" xfId="0" applyNumberFormat="1" applyFont="1" applyFill="1" applyBorder="1" applyAlignment="1" applyProtection="1">
      <alignment horizontal="center" vertical="center"/>
      <protection hidden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180" fontId="2" fillId="0" borderId="2" xfId="0" applyNumberFormat="1" applyFont="1" applyFill="1" applyBorder="1" applyAlignment="1" applyProtection="1">
      <alignment vertical="center"/>
      <protection hidden="1"/>
    </xf>
    <xf numFmtId="180" fontId="2" fillId="0" borderId="2" xfId="6" applyNumberFormat="1" applyFont="1" applyFill="1" applyBorder="1" applyAlignment="1" applyProtection="1">
      <alignment vertical="center"/>
      <protection locked="0" hidden="1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180" fontId="2" fillId="0" borderId="4" xfId="0" applyNumberFormat="1" applyFont="1" applyFill="1" applyBorder="1" applyAlignment="1" applyProtection="1">
      <alignment vertical="center"/>
      <protection hidden="1"/>
    </xf>
    <xf numFmtId="180" fontId="2" fillId="0" borderId="4" xfId="6" applyNumberFormat="1" applyFont="1" applyFill="1" applyBorder="1" applyAlignment="1" applyProtection="1">
      <alignment vertical="center"/>
      <protection locked="0" hidden="1"/>
    </xf>
    <xf numFmtId="49" fontId="2" fillId="0" borderId="15" xfId="0" applyNumberFormat="1" applyFont="1" applyFill="1" applyBorder="1" applyAlignment="1" applyProtection="1">
      <alignment horizontal="center" vertical="center"/>
      <protection hidden="1"/>
    </xf>
    <xf numFmtId="193" fontId="2" fillId="0" borderId="2" xfId="8" applyNumberFormat="1" applyFont="1" applyFill="1" applyBorder="1" applyAlignment="1" applyProtection="1">
      <alignment vertical="center"/>
      <protection hidden="1"/>
    </xf>
    <xf numFmtId="193" fontId="2" fillId="0" borderId="4" xfId="8" applyNumberFormat="1" applyFont="1" applyFill="1" applyBorder="1" applyAlignment="1" applyProtection="1">
      <alignment vertical="center"/>
      <protection hidden="1"/>
    </xf>
    <xf numFmtId="0" fontId="2" fillId="0" borderId="5" xfId="0" applyNumberFormat="1" applyFont="1" applyFill="1" applyBorder="1" applyAlignment="1" applyProtection="1">
      <alignment horizontal="right" vertical="top"/>
      <protection hidden="1"/>
    </xf>
    <xf numFmtId="0" fontId="2" fillId="0" borderId="9" xfId="0" applyNumberFormat="1" applyFont="1" applyFill="1" applyBorder="1" applyAlignment="1" applyProtection="1">
      <alignment horizontal="right" vertical="top"/>
      <protection hidden="1"/>
    </xf>
    <xf numFmtId="0" fontId="2" fillId="0" borderId="11" xfId="0" applyNumberFormat="1" applyFont="1" applyFill="1" applyBorder="1" applyAlignment="1" applyProtection="1">
      <alignment horizontal="right" vertical="top"/>
      <protection hidden="1"/>
    </xf>
    <xf numFmtId="0" fontId="2" fillId="0" borderId="7" xfId="0" applyNumberFormat="1" applyFont="1" applyFill="1" applyBorder="1" applyAlignment="1" applyProtection="1">
      <protection hidden="1"/>
    </xf>
    <xf numFmtId="0" fontId="2" fillId="0" borderId="4" xfId="0" applyNumberFormat="1" applyFont="1" applyFill="1" applyBorder="1" applyAlignment="1" applyProtection="1">
      <protection hidden="1"/>
    </xf>
    <xf numFmtId="0" fontId="2" fillId="0" borderId="6" xfId="0" applyNumberFormat="1" applyFont="1" applyFill="1" applyBorder="1" applyAlignment="1" applyProtection="1">
      <alignment horizontal="distributed" vertical="center" indent="1"/>
      <protection hidden="1"/>
    </xf>
    <xf numFmtId="180" fontId="2" fillId="0" borderId="5" xfId="6" applyNumberFormat="1" applyFont="1" applyFill="1" applyBorder="1" applyAlignment="1" applyProtection="1">
      <alignment horizontal="right" vertical="center"/>
      <protection hidden="1"/>
    </xf>
    <xf numFmtId="180" fontId="2" fillId="0" borderId="8" xfId="6" applyNumberFormat="1" applyFont="1" applyFill="1" applyBorder="1" applyAlignment="1" applyProtection="1">
      <alignment horizontal="right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180" fontId="2" fillId="0" borderId="7" xfId="6" applyNumberFormat="1" applyFont="1" applyFill="1" applyBorder="1" applyAlignment="1" applyProtection="1">
      <alignment horizontal="right" vertical="center"/>
      <protection hidden="1"/>
    </xf>
    <xf numFmtId="180" fontId="2" fillId="0" borderId="4" xfId="6" applyNumberFormat="1" applyFont="1" applyFill="1" applyBorder="1" applyAlignment="1" applyProtection="1">
      <alignment horizontal="right" vertical="center"/>
      <protection hidden="1"/>
    </xf>
    <xf numFmtId="3" fontId="2" fillId="0" borderId="1" xfId="0" applyNumberFormat="1" applyFont="1" applyFill="1" applyBorder="1" applyAlignment="1" applyProtection="1">
      <alignment horizontal="center" vertical="center"/>
      <protection hidden="1"/>
    </xf>
    <xf numFmtId="3" fontId="2" fillId="0" borderId="3" xfId="0" applyNumberFormat="1" applyFont="1" applyFill="1" applyBorder="1" applyAlignment="1" applyProtection="1">
      <alignment horizontal="center" vertical="center"/>
      <protection hidden="1"/>
    </xf>
    <xf numFmtId="178" fontId="6" fillId="0" borderId="7" xfId="0" applyNumberFormat="1" applyFont="1" applyFill="1" applyBorder="1" applyAlignment="1" applyProtection="1">
      <alignment horizontal="distributed" vertical="center" indent="1"/>
      <protection hidden="1"/>
    </xf>
    <xf numFmtId="178" fontId="6" fillId="0" borderId="1" xfId="0" applyNumberFormat="1" applyFont="1" applyFill="1" applyBorder="1" applyAlignment="1" applyProtection="1">
      <alignment horizontal="distributed" vertical="center" indent="1"/>
      <protection hidden="1"/>
    </xf>
    <xf numFmtId="180" fontId="2" fillId="0" borderId="5" xfId="6" applyNumberFormat="1" applyFont="1" applyFill="1" applyBorder="1" applyAlignment="1" applyProtection="1">
      <alignment vertical="center"/>
      <protection hidden="1"/>
    </xf>
    <xf numFmtId="180" fontId="2" fillId="0" borderId="8" xfId="6" applyNumberFormat="1" applyFont="1" applyFill="1" applyBorder="1" applyAlignment="1" applyProtection="1">
      <alignment vertical="center"/>
      <protection hidden="1"/>
    </xf>
    <xf numFmtId="180" fontId="2" fillId="0" borderId="7" xfId="6" applyNumberFormat="1" applyFont="1" applyFill="1" applyBorder="1" applyAlignment="1" applyProtection="1">
      <alignment vertical="center"/>
      <protection hidden="1"/>
    </xf>
    <xf numFmtId="180" fontId="2" fillId="0" borderId="4" xfId="6" applyNumberFormat="1" applyFont="1" applyFill="1" applyBorder="1" applyAlignment="1" applyProtection="1">
      <alignment vertical="center"/>
      <protection hidden="1"/>
    </xf>
    <xf numFmtId="194" fontId="2" fillId="0" borderId="5" xfId="6" applyNumberFormat="1" applyFont="1" applyFill="1" applyBorder="1" applyAlignment="1" applyProtection="1">
      <alignment vertical="center"/>
      <protection hidden="1"/>
    </xf>
    <xf numFmtId="194" fontId="2" fillId="0" borderId="8" xfId="6" applyNumberFormat="1" applyFont="1" applyFill="1" applyBorder="1" applyAlignment="1" applyProtection="1">
      <alignment vertical="center"/>
      <protection hidden="1"/>
    </xf>
    <xf numFmtId="194" fontId="2" fillId="0" borderId="7" xfId="6" applyNumberFormat="1" applyFont="1" applyFill="1" applyBorder="1" applyAlignment="1" applyProtection="1">
      <alignment vertical="center"/>
      <protection hidden="1"/>
    </xf>
    <xf numFmtId="194" fontId="2" fillId="0" borderId="4" xfId="6" applyNumberFormat="1" applyFont="1" applyFill="1" applyBorder="1" applyAlignment="1" applyProtection="1">
      <alignment vertical="center"/>
      <protection hidden="1"/>
    </xf>
    <xf numFmtId="180" fontId="40" fillId="0" borderId="7" xfId="6" applyNumberFormat="1" applyFont="1" applyFill="1" applyBorder="1" applyAlignment="1" applyProtection="1">
      <alignment horizontal="right" vertical="center"/>
      <protection hidden="1"/>
    </xf>
    <xf numFmtId="180" fontId="40" fillId="0" borderId="4" xfId="6" applyNumberFormat="1" applyFont="1" applyFill="1" applyBorder="1" applyAlignment="1" applyProtection="1">
      <alignment horizontal="right" vertical="center"/>
      <protection hidden="1"/>
    </xf>
    <xf numFmtId="180" fontId="40" fillId="0" borderId="5" xfId="6" applyNumberFormat="1" applyFont="1" applyFill="1" applyBorder="1" applyAlignment="1" applyProtection="1">
      <alignment horizontal="right" vertical="center"/>
      <protection hidden="1"/>
    </xf>
    <xf numFmtId="180" fontId="40" fillId="0" borderId="8" xfId="6" applyNumberFormat="1" applyFont="1" applyFill="1" applyBorder="1" applyAlignment="1" applyProtection="1">
      <alignment horizontal="right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41" fontId="0" fillId="0" borderId="9" xfId="0" applyNumberFormat="1" applyFont="1" applyFill="1" applyBorder="1" applyAlignment="1" applyProtection="1">
      <protection locked="0" hidden="1"/>
    </xf>
    <xf numFmtId="41" fontId="0" fillId="0" borderId="11" xfId="0" applyNumberFormat="1" applyFont="1" applyFill="1" applyBorder="1" applyAlignment="1" applyProtection="1">
      <protection locked="0"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41" fontId="2" fillId="0" borderId="7" xfId="0" applyNumberFormat="1" applyFont="1" applyFill="1" applyBorder="1" applyAlignment="1" applyProtection="1">
      <alignment horizontal="right" vertical="center"/>
      <protection locked="0" hidden="1"/>
    </xf>
    <xf numFmtId="41" fontId="0" fillId="0" borderId="10" xfId="0" applyNumberFormat="1" applyFont="1" applyFill="1" applyBorder="1" applyAlignment="1" applyProtection="1">
      <protection locked="0" hidden="1"/>
    </xf>
    <xf numFmtId="41" fontId="0" fillId="0" borderId="13" xfId="0" applyNumberFormat="1" applyFont="1" applyFill="1" applyBorder="1" applyAlignment="1" applyProtection="1">
      <protection locked="0" hidden="1"/>
    </xf>
    <xf numFmtId="41" fontId="36" fillId="0" borderId="10" xfId="0" applyNumberFormat="1" applyFont="1" applyFill="1" applyBorder="1" applyAlignment="1" applyProtection="1">
      <protection locked="0" hidden="1"/>
    </xf>
    <xf numFmtId="41" fontId="36" fillId="0" borderId="13" xfId="0" applyNumberFormat="1" applyFont="1" applyFill="1" applyBorder="1" applyAlignment="1" applyProtection="1">
      <protection locked="0" hidden="1"/>
    </xf>
    <xf numFmtId="198" fontId="2" fillId="0" borderId="5" xfId="0" applyNumberFormat="1" applyFont="1" applyFill="1" applyBorder="1" applyAlignment="1" applyProtection="1">
      <alignment horizontal="right" vertical="center"/>
      <protection locked="0" hidden="1"/>
    </xf>
    <xf numFmtId="198" fontId="2" fillId="0" borderId="9" xfId="0" applyNumberFormat="1" applyFont="1" applyFill="1" applyBorder="1" applyAlignment="1" applyProtection="1">
      <alignment horizontal="right" vertical="center"/>
      <protection locked="0" hidden="1"/>
    </xf>
    <xf numFmtId="198" fontId="2" fillId="0" borderId="11" xfId="0" applyNumberFormat="1" applyFont="1" applyFill="1" applyBorder="1" applyAlignment="1" applyProtection="1">
      <alignment horizontal="right" vertical="center"/>
      <protection locked="0" hidden="1"/>
    </xf>
    <xf numFmtId="195" fontId="2" fillId="0" borderId="5" xfId="0" applyNumberFormat="1" applyFont="1" applyFill="1" applyBorder="1" applyAlignment="1" applyProtection="1">
      <alignment horizontal="right" vertical="center"/>
      <protection locked="0" hidden="1"/>
    </xf>
    <xf numFmtId="195" fontId="0" fillId="0" borderId="9" xfId="0" applyNumberFormat="1" applyFont="1" applyFill="1" applyBorder="1" applyAlignment="1" applyProtection="1">
      <protection locked="0" hidden="1"/>
    </xf>
    <xf numFmtId="195" fontId="0" fillId="0" borderId="11" xfId="0" applyNumberFormat="1" applyFont="1" applyFill="1" applyBorder="1" applyAlignment="1" applyProtection="1">
      <protection locked="0"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192" fontId="2" fillId="0" borderId="4" xfId="0" applyNumberFormat="1" applyFont="1" applyFill="1" applyBorder="1" applyAlignment="1" applyProtection="1">
      <alignment horizontal="right" vertical="center"/>
      <protection locked="0" hidden="1"/>
    </xf>
    <xf numFmtId="41" fontId="2" fillId="0" borderId="10" xfId="0" applyNumberFormat="1" applyFont="1" applyFill="1" applyBorder="1" applyAlignment="1" applyProtection="1">
      <alignment horizontal="right" vertical="center"/>
      <protection locked="0" hidden="1"/>
    </xf>
    <xf numFmtId="41" fontId="2" fillId="0" borderId="13" xfId="0" applyNumberFormat="1" applyFont="1" applyFill="1" applyBorder="1" applyAlignment="1" applyProtection="1">
      <alignment horizontal="right" vertical="center"/>
      <protection locked="0" hidden="1"/>
    </xf>
    <xf numFmtId="192" fontId="2" fillId="0" borderId="5" xfId="0" applyNumberFormat="1" applyFont="1" applyFill="1" applyBorder="1" applyAlignment="1" applyProtection="1">
      <alignment vertical="center"/>
      <protection hidden="1"/>
    </xf>
    <xf numFmtId="192" fontId="2" fillId="0" borderId="9" xfId="0" applyNumberFormat="1" applyFont="1" applyFill="1" applyBorder="1" applyAlignment="1" applyProtection="1">
      <alignment vertical="center"/>
      <protection hidden="1"/>
    </xf>
    <xf numFmtId="192" fontId="2" fillId="0" borderId="11" xfId="0" applyNumberFormat="1" applyFont="1" applyFill="1" applyBorder="1" applyAlignment="1" applyProtection="1">
      <alignment vertical="center"/>
      <protection hidden="1"/>
    </xf>
    <xf numFmtId="192" fontId="2" fillId="0" borderId="7" xfId="0" applyNumberFormat="1" applyFont="1" applyFill="1" applyBorder="1" applyAlignment="1" applyProtection="1">
      <alignment vertical="center"/>
      <protection hidden="1"/>
    </xf>
    <xf numFmtId="192" fontId="2" fillId="0" borderId="10" xfId="0" applyNumberFormat="1" applyFont="1" applyFill="1" applyBorder="1" applyAlignment="1" applyProtection="1">
      <alignment vertical="center"/>
      <protection hidden="1"/>
    </xf>
    <xf numFmtId="192" fontId="2" fillId="0" borderId="13" xfId="0" applyNumberFormat="1" applyFont="1" applyFill="1" applyBorder="1" applyAlignment="1" applyProtection="1">
      <alignment vertical="center"/>
      <protection hidden="1"/>
    </xf>
    <xf numFmtId="178" fontId="2" fillId="0" borderId="6" xfId="0" applyNumberFormat="1" applyFont="1" applyFill="1" applyBorder="1" applyAlignment="1" applyProtection="1">
      <alignment vertical="center"/>
      <protection hidden="1"/>
    </xf>
    <xf numFmtId="178" fontId="2" fillId="0" borderId="0" xfId="0" applyNumberFormat="1" applyFont="1" applyFill="1" applyBorder="1" applyAlignment="1" applyProtection="1">
      <alignment vertical="center"/>
      <protection hidden="1"/>
    </xf>
    <xf numFmtId="178" fontId="2" fillId="0" borderId="12" xfId="0" applyNumberFormat="1" applyFont="1" applyFill="1" applyBorder="1" applyAlignment="1" applyProtection="1">
      <alignment vertical="center"/>
      <protection hidden="1"/>
    </xf>
    <xf numFmtId="177" fontId="2" fillId="0" borderId="6" xfId="0" applyNumberFormat="1" applyFont="1" applyFill="1" applyBorder="1" applyAlignment="1" applyProtection="1">
      <alignment vertical="center"/>
      <protection hidden="1"/>
    </xf>
    <xf numFmtId="177" fontId="2" fillId="0" borderId="0" xfId="0" applyNumberFormat="1" applyFont="1" applyFill="1" applyBorder="1" applyAlignment="1" applyProtection="1">
      <alignment vertical="center"/>
      <protection hidden="1"/>
    </xf>
    <xf numFmtId="177" fontId="2" fillId="0" borderId="12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178" fontId="2" fillId="0" borderId="2" xfId="0" applyNumberFormat="1" applyFont="1" applyFill="1" applyBorder="1" applyAlignment="1" applyProtection="1">
      <alignment vertical="center"/>
      <protection hidden="1"/>
    </xf>
    <xf numFmtId="177" fontId="2" fillId="0" borderId="2" xfId="0" applyNumberFormat="1" applyFont="1" applyFill="1" applyBorder="1" applyAlignment="1" applyProtection="1">
      <alignment vertical="center"/>
      <protection hidden="1"/>
    </xf>
    <xf numFmtId="178" fontId="2" fillId="0" borderId="4" xfId="0" applyNumberFormat="1" applyFont="1" applyFill="1" applyBorder="1" applyAlignment="1" applyProtection="1">
      <alignment vertical="center"/>
      <protection hidden="1"/>
    </xf>
    <xf numFmtId="178" fontId="2" fillId="0" borderId="10" xfId="0" applyNumberFormat="1" applyFont="1" applyFill="1" applyBorder="1" applyAlignment="1" applyProtection="1">
      <alignment vertical="center"/>
      <protection hidden="1"/>
    </xf>
    <xf numFmtId="178" fontId="2" fillId="0" borderId="13" xfId="0" applyNumberFormat="1" applyFont="1" applyFill="1" applyBorder="1" applyAlignment="1" applyProtection="1">
      <alignment vertical="center"/>
      <protection hidden="1"/>
    </xf>
    <xf numFmtId="178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78" fontId="6" fillId="0" borderId="1" xfId="0" applyNumberFormat="1" applyFont="1" applyFill="1" applyBorder="1" applyAlignment="1" applyProtection="1">
      <alignment horizontal="distributed" vertical="center" wrapText="1" indent="1"/>
      <protection hidden="1"/>
    </xf>
    <xf numFmtId="178" fontId="6" fillId="0" borderId="1" xfId="0" applyNumberFormat="1" applyFont="1" applyFill="1" applyBorder="1" applyAlignment="1" applyProtection="1">
      <alignment horizontal="distributed" vertical="center" indent="2"/>
      <protection hidden="1"/>
    </xf>
    <xf numFmtId="49" fontId="2" fillId="0" borderId="1" xfId="0" applyNumberFormat="1" applyFont="1" applyFill="1" applyBorder="1" applyAlignment="1" applyProtection="1">
      <alignment horizontal="center" vertical="center"/>
      <protection hidden="1"/>
    </xf>
    <xf numFmtId="41" fontId="36" fillId="0" borderId="9" xfId="0" applyNumberFormat="1" applyFont="1" applyFill="1" applyBorder="1" applyAlignment="1" applyProtection="1">
      <protection locked="0" hidden="1"/>
    </xf>
    <xf numFmtId="41" fontId="36" fillId="0" borderId="11" xfId="0" applyNumberFormat="1" applyFont="1" applyFill="1" applyBorder="1" applyAlignment="1" applyProtection="1"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right" vertical="center"/>
      <protection hidden="1"/>
    </xf>
    <xf numFmtId="0" fontId="2" fillId="0" borderId="13" xfId="0" applyFont="1" applyFill="1" applyBorder="1" applyAlignment="1" applyProtection="1">
      <alignment horizontal="right" vertical="center"/>
      <protection hidden="1"/>
    </xf>
    <xf numFmtId="0" fontId="2" fillId="0" borderId="8" xfId="0" applyNumberFormat="1" applyFont="1" applyFill="1" applyBorder="1" applyAlignment="1" applyProtection="1">
      <alignment horizontal="right" vertical="center"/>
      <protection hidden="1"/>
    </xf>
    <xf numFmtId="0" fontId="2" fillId="0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right" vertical="center"/>
      <protection hidden="1"/>
    </xf>
    <xf numFmtId="49" fontId="2" fillId="0" borderId="2" xfId="0" applyNumberFormat="1" applyFont="1" applyFill="1" applyBorder="1" applyAlignment="1" applyProtection="1">
      <alignment horizontal="center" vertical="center"/>
      <protection hidden="1"/>
    </xf>
    <xf numFmtId="178" fontId="2" fillId="0" borderId="0" xfId="0" applyNumberFormat="1" applyFont="1" applyFill="1" applyBorder="1" applyAlignment="1" applyProtection="1">
      <alignment vertical="center"/>
      <protection locked="0" hidden="1"/>
    </xf>
    <xf numFmtId="178" fontId="2" fillId="0" borderId="2" xfId="0" applyNumberFormat="1" applyFont="1" applyFill="1" applyBorder="1" applyAlignment="1" applyProtection="1">
      <alignment vertical="center"/>
      <protection locked="0" hidden="1"/>
    </xf>
    <xf numFmtId="178" fontId="2" fillId="0" borderId="6" xfId="0" applyNumberFormat="1" applyFont="1" applyFill="1" applyBorder="1" applyAlignment="1" applyProtection="1">
      <alignment vertical="center"/>
      <protection locked="0" hidden="1"/>
    </xf>
    <xf numFmtId="178" fontId="2" fillId="0" borderId="5" xfId="0" applyNumberFormat="1" applyFont="1" applyFill="1" applyBorder="1" applyAlignment="1" applyProtection="1">
      <alignment vertical="center"/>
      <protection hidden="1"/>
    </xf>
    <xf numFmtId="178" fontId="2" fillId="0" borderId="9" xfId="0" applyNumberFormat="1" applyFont="1" applyFill="1" applyBorder="1" applyAlignment="1" applyProtection="1">
      <alignment vertical="center"/>
      <protection hidden="1"/>
    </xf>
    <xf numFmtId="178" fontId="2" fillId="0" borderId="11" xfId="0" applyNumberFormat="1" applyFont="1" applyFill="1" applyBorder="1" applyAlignment="1" applyProtection="1">
      <alignment vertical="center"/>
      <protection hidden="1"/>
    </xf>
    <xf numFmtId="49" fontId="2" fillId="0" borderId="4" xfId="0" applyNumberFormat="1" applyFont="1" applyFill="1" applyBorder="1" applyAlignment="1" applyProtection="1">
      <alignment horizontal="center" vertical="center"/>
      <protection hidden="1"/>
    </xf>
    <xf numFmtId="178" fontId="2" fillId="0" borderId="10" xfId="0" applyNumberFormat="1" applyFont="1" applyFill="1" applyBorder="1" applyAlignment="1" applyProtection="1">
      <alignment vertical="center"/>
      <protection locked="0" hidden="1"/>
    </xf>
    <xf numFmtId="178" fontId="2" fillId="0" borderId="4" xfId="0" applyNumberFormat="1" applyFont="1" applyFill="1" applyBorder="1" applyAlignment="1" applyProtection="1">
      <alignment vertical="center"/>
      <protection locked="0" hidden="1"/>
    </xf>
    <xf numFmtId="178" fontId="2" fillId="0" borderId="7" xfId="0" applyNumberFormat="1" applyFont="1" applyFill="1" applyBorder="1" applyAlignment="1" applyProtection="1">
      <alignment vertical="center"/>
      <protection locked="0" hidden="1"/>
    </xf>
    <xf numFmtId="177" fontId="2" fillId="0" borderId="7" xfId="0" applyNumberFormat="1" applyFont="1" applyFill="1" applyBorder="1" applyAlignment="1" applyProtection="1">
      <alignment vertical="center"/>
      <protection hidden="1"/>
    </xf>
    <xf numFmtId="177" fontId="2" fillId="0" borderId="10" xfId="0" applyNumberFormat="1" applyFont="1" applyFill="1" applyBorder="1" applyAlignment="1" applyProtection="1">
      <alignment vertical="center"/>
      <protection hidden="1"/>
    </xf>
    <xf numFmtId="178" fontId="2" fillId="0" borderId="7" xfId="0" applyNumberFormat="1" applyFont="1" applyFill="1" applyBorder="1" applyAlignment="1" applyProtection="1">
      <alignment vertical="center"/>
      <protection hidden="1"/>
    </xf>
    <xf numFmtId="178" fontId="2" fillId="0" borderId="12" xfId="0" applyNumberFormat="1" applyFont="1" applyFill="1" applyBorder="1" applyAlignment="1" applyProtection="1">
      <alignment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right" vertical="center"/>
      <protection hidden="1"/>
    </xf>
    <xf numFmtId="0" fontId="2" fillId="0" borderId="12" xfId="0" applyFont="1" applyFill="1" applyBorder="1" applyAlignment="1" applyProtection="1">
      <alignment horizontal="right" vertical="center"/>
      <protection hidden="1"/>
    </xf>
    <xf numFmtId="177" fontId="2" fillId="0" borderId="5" xfId="0" applyNumberFormat="1" applyFont="1" applyFill="1" applyBorder="1" applyAlignment="1" applyProtection="1">
      <alignment vertical="center"/>
      <protection hidden="1"/>
    </xf>
    <xf numFmtId="177" fontId="2" fillId="0" borderId="9" xfId="0" applyNumberFormat="1" applyFont="1" applyFill="1" applyBorder="1" applyAlignment="1" applyProtection="1">
      <alignment vertical="center"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6" xfId="0" applyNumberFormat="1" applyFont="1" applyFill="1" applyBorder="1" applyAlignment="1" applyProtection="1">
      <alignment vertical="center"/>
      <protection hidden="1"/>
    </xf>
    <xf numFmtId="178" fontId="44" fillId="0" borderId="6" xfId="0" applyNumberFormat="1" applyFont="1" applyFill="1" applyBorder="1" applyAlignment="1" applyProtection="1">
      <alignment vertical="center"/>
      <protection hidden="1"/>
    </xf>
    <xf numFmtId="41" fontId="2" fillId="0" borderId="6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12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 applyProtection="1">
      <alignment horizontal="center" vertical="center"/>
      <protection locked="0"/>
    </xf>
    <xf numFmtId="41" fontId="2" fillId="0" borderId="12" xfId="0" applyNumberFormat="1" applyFont="1" applyFill="1" applyBorder="1" applyAlignment="1" applyProtection="1">
      <alignment horizontal="center" vertical="center"/>
      <protection locked="0"/>
    </xf>
    <xf numFmtId="41" fontId="2" fillId="0" borderId="6" xfId="0" applyNumberFormat="1" applyFont="1" applyFill="1" applyBorder="1" applyAlignment="1" applyProtection="1">
      <alignment horizontal="center" vertical="center"/>
      <protection locked="0"/>
    </xf>
    <xf numFmtId="41" fontId="2" fillId="0" borderId="7" xfId="0" applyNumberFormat="1" applyFont="1" applyFill="1" applyBorder="1" applyAlignment="1" applyProtection="1">
      <alignment horizontal="center" vertical="center"/>
      <protection locked="0"/>
    </xf>
    <xf numFmtId="41" fontId="2" fillId="0" borderId="10" xfId="0" applyNumberFormat="1" applyFont="1" applyFill="1" applyBorder="1" applyAlignment="1" applyProtection="1">
      <alignment horizontal="center" vertical="center"/>
      <protection locked="0"/>
    </xf>
    <xf numFmtId="41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right" vertical="center"/>
      <protection hidden="1"/>
    </xf>
    <xf numFmtId="0" fontId="2" fillId="0" borderId="7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41" fontId="2" fillId="0" borderId="5" xfId="0" applyNumberFormat="1" applyFont="1" applyFill="1" applyBorder="1" applyAlignment="1" applyProtection="1">
      <alignment horizontal="center" vertical="center"/>
      <protection hidden="1"/>
    </xf>
    <xf numFmtId="41" fontId="2" fillId="0" borderId="9" xfId="0" applyNumberFormat="1" applyFont="1" applyFill="1" applyBorder="1" applyAlignment="1" applyProtection="1">
      <alignment horizontal="center" vertical="center"/>
      <protection hidden="1"/>
    </xf>
    <xf numFmtId="41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1" xfId="17" applyFont="1" applyFill="1" applyBorder="1" applyAlignment="1" applyProtection="1">
      <alignment horizontal="center" vertical="center" wrapText="1"/>
      <protection hidden="1"/>
    </xf>
    <xf numFmtId="0" fontId="2" fillId="0" borderId="14" xfId="17" applyFont="1" applyFill="1" applyBorder="1" applyAlignment="1" applyProtection="1">
      <alignment horizontal="center" vertical="center" wrapText="1"/>
      <protection hidden="1"/>
    </xf>
    <xf numFmtId="0" fontId="2" fillId="0" borderId="15" xfId="17" applyFont="1" applyFill="1" applyBorder="1" applyAlignment="1" applyProtection="1">
      <alignment horizontal="center" vertical="center" wrapText="1"/>
      <protection hidden="1"/>
    </xf>
    <xf numFmtId="0" fontId="2" fillId="0" borderId="6" xfId="17" applyFont="1" applyFill="1" applyBorder="1" applyAlignment="1" applyProtection="1">
      <alignment horizontal="center" vertical="center"/>
      <protection hidden="1"/>
    </xf>
    <xf numFmtId="0" fontId="5" fillId="0" borderId="0" xfId="32" applyFont="1" applyFill="1" applyBorder="1" applyProtection="1">
      <alignment vertical="center"/>
      <protection hidden="1"/>
    </xf>
    <xf numFmtId="178" fontId="2" fillId="0" borderId="6" xfId="17" applyNumberFormat="1" applyFont="1" applyFill="1" applyBorder="1" applyAlignment="1" applyProtection="1">
      <alignment vertical="center"/>
      <protection hidden="1"/>
    </xf>
    <xf numFmtId="178" fontId="2" fillId="0" borderId="0" xfId="17" applyNumberFormat="1" applyFont="1" applyFill="1" applyBorder="1" applyAlignment="1" applyProtection="1">
      <alignment vertical="center"/>
      <protection hidden="1"/>
    </xf>
    <xf numFmtId="178" fontId="2" fillId="0" borderId="12" xfId="17" applyNumberFormat="1" applyFont="1" applyFill="1" applyBorder="1" applyAlignment="1" applyProtection="1">
      <alignment vertical="center"/>
      <protection hidden="1"/>
    </xf>
    <xf numFmtId="41" fontId="2" fillId="0" borderId="12" xfId="17" applyNumberFormat="1" applyFont="1" applyFill="1" applyBorder="1" applyAlignment="1" applyProtection="1">
      <alignment vertical="center"/>
      <protection locked="0"/>
    </xf>
    <xf numFmtId="41" fontId="2" fillId="0" borderId="2" xfId="17" applyNumberFormat="1" applyFont="1" applyFill="1" applyBorder="1" applyAlignment="1" applyProtection="1">
      <alignment vertical="center"/>
      <protection locked="0"/>
    </xf>
    <xf numFmtId="41" fontId="2" fillId="0" borderId="5" xfId="17" applyNumberFormat="1" applyFont="1" applyFill="1" applyBorder="1" applyAlignment="1" applyProtection="1">
      <alignment vertical="center"/>
      <protection locked="0"/>
    </xf>
    <xf numFmtId="41" fontId="2" fillId="0" borderId="9" xfId="17" applyNumberFormat="1" applyFont="1" applyFill="1" applyBorder="1" applyAlignment="1" applyProtection="1">
      <alignment vertical="center"/>
      <protection locked="0"/>
    </xf>
    <xf numFmtId="41" fontId="2" fillId="0" borderId="11" xfId="17" applyNumberFormat="1" applyFont="1" applyFill="1" applyBorder="1" applyAlignment="1" applyProtection="1">
      <alignment vertical="center"/>
      <protection locked="0"/>
    </xf>
    <xf numFmtId="41" fontId="2" fillId="0" borderId="0" xfId="17" applyNumberFormat="1" applyFont="1" applyFill="1" applyBorder="1" applyAlignment="1" applyProtection="1">
      <alignment vertical="center"/>
      <protection hidden="1"/>
    </xf>
    <xf numFmtId="41" fontId="5" fillId="0" borderId="0" xfId="32" applyNumberFormat="1" applyFont="1" applyFill="1" applyBorder="1" applyAlignment="1" applyProtection="1">
      <alignment vertical="center"/>
      <protection hidden="1"/>
    </xf>
    <xf numFmtId="41" fontId="5" fillId="0" borderId="12" xfId="32" applyNumberFormat="1" applyFont="1" applyFill="1" applyBorder="1" applyAlignment="1" applyProtection="1">
      <alignment vertical="center"/>
      <protection hidden="1"/>
    </xf>
    <xf numFmtId="41" fontId="2" fillId="0" borderId="6" xfId="17" applyNumberFormat="1" applyFont="1" applyFill="1" applyBorder="1" applyAlignment="1" applyProtection="1">
      <alignment vertical="center"/>
      <protection hidden="1"/>
    </xf>
    <xf numFmtId="41" fontId="2" fillId="0" borderId="12" xfId="17" applyNumberFormat="1" applyFont="1" applyFill="1" applyBorder="1" applyAlignment="1" applyProtection="1">
      <alignment vertical="center"/>
      <protection hidden="1"/>
    </xf>
    <xf numFmtId="0" fontId="2" fillId="0" borderId="7" xfId="17" applyFont="1" applyFill="1" applyBorder="1" applyAlignment="1" applyProtection="1">
      <alignment horizontal="center" vertical="center"/>
      <protection hidden="1"/>
    </xf>
    <xf numFmtId="0" fontId="5" fillId="0" borderId="10" xfId="32" applyFont="1" applyFill="1" applyBorder="1" applyProtection="1">
      <alignment vertical="center"/>
      <protection hidden="1"/>
    </xf>
    <xf numFmtId="0" fontId="5" fillId="0" borderId="13" xfId="32" applyFont="1" applyFill="1" applyBorder="1" applyProtection="1">
      <alignment vertical="center"/>
      <protection hidden="1"/>
    </xf>
    <xf numFmtId="178" fontId="2" fillId="0" borderId="7" xfId="17" applyNumberFormat="1" applyFont="1" applyFill="1" applyBorder="1" applyAlignment="1" applyProtection="1">
      <alignment vertical="center"/>
      <protection hidden="1"/>
    </xf>
    <xf numFmtId="178" fontId="2" fillId="0" borderId="10" xfId="17" applyNumberFormat="1" applyFont="1" applyFill="1" applyBorder="1" applyAlignment="1" applyProtection="1">
      <alignment vertical="center"/>
      <protection hidden="1"/>
    </xf>
    <xf numFmtId="178" fontId="2" fillId="0" borderId="13" xfId="17" applyNumberFormat="1" applyFont="1" applyFill="1" applyBorder="1" applyAlignment="1" applyProtection="1">
      <alignment vertical="center"/>
      <protection hidden="1"/>
    </xf>
    <xf numFmtId="41" fontId="2" fillId="0" borderId="10" xfId="17" applyNumberFormat="1" applyFont="1" applyFill="1" applyBorder="1" applyAlignment="1" applyProtection="1">
      <alignment horizontal="right" vertical="center"/>
      <protection hidden="1"/>
    </xf>
    <xf numFmtId="41" fontId="5" fillId="0" borderId="10" xfId="32" applyNumberFormat="1" applyFont="1" applyFill="1" applyBorder="1" applyAlignment="1" applyProtection="1">
      <alignment horizontal="right" vertical="center"/>
      <protection hidden="1"/>
    </xf>
    <xf numFmtId="41" fontId="5" fillId="0" borderId="13" xfId="32" applyNumberFormat="1" applyFont="1" applyFill="1" applyBorder="1" applyAlignment="1" applyProtection="1">
      <alignment horizontal="right" vertical="center"/>
      <protection hidden="1"/>
    </xf>
    <xf numFmtId="41" fontId="2" fillId="0" borderId="7" xfId="17" applyNumberFormat="1" applyFont="1" applyFill="1" applyBorder="1" applyAlignment="1" applyProtection="1">
      <alignment horizontal="right" vertical="center"/>
      <protection hidden="1"/>
    </xf>
    <xf numFmtId="0" fontId="2" fillId="0" borderId="1" xfId="0" applyNumberFormat="1" applyFont="1" applyFill="1" applyBorder="1" applyAlignment="1" applyProtection="1">
      <alignment horizontal="distributed" vertical="center" indent="2"/>
      <protection hidden="1"/>
    </xf>
    <xf numFmtId="0" fontId="2" fillId="0" borderId="14" xfId="0" applyNumberFormat="1" applyFont="1" applyFill="1" applyBorder="1" applyAlignment="1" applyProtection="1">
      <alignment horizontal="distributed" vertical="center" indent="2"/>
      <protection hidden="1"/>
    </xf>
    <xf numFmtId="0" fontId="2" fillId="0" borderId="15" xfId="0" applyNumberFormat="1" applyFont="1" applyFill="1" applyBorder="1" applyAlignment="1" applyProtection="1">
      <alignment horizontal="distributed" vertical="center" indent="2"/>
      <protection hidden="1"/>
    </xf>
    <xf numFmtId="0" fontId="2" fillId="0" borderId="3" xfId="0" applyNumberFormat="1" applyFont="1" applyFill="1" applyBorder="1" applyAlignment="1" applyProtection="1">
      <alignment horizontal="distributed" vertical="center" indent="1"/>
      <protection hidden="1"/>
    </xf>
    <xf numFmtId="0" fontId="5" fillId="0" borderId="3" xfId="0" applyNumberFormat="1" applyFont="1" applyFill="1" applyBorder="1" applyAlignment="1" applyProtection="1">
      <alignment horizontal="distributed" vertical="center" inden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hidden="1"/>
    </xf>
    <xf numFmtId="3" fontId="2" fillId="0" borderId="3" xfId="0" applyNumberFormat="1" applyFont="1" applyFill="1" applyBorder="1" applyAlignment="1" applyProtection="1">
      <alignment horizontal="distributed" vertical="center" indent="1"/>
      <protection hidden="1"/>
    </xf>
    <xf numFmtId="41" fontId="2" fillId="0" borderId="6" xfId="0" applyNumberFormat="1" applyFont="1" applyFill="1" applyBorder="1" applyAlignment="1" applyProtection="1">
      <alignment vertical="center"/>
      <protection hidden="1"/>
    </xf>
    <xf numFmtId="41" fontId="2" fillId="0" borderId="0" xfId="0" applyNumberFormat="1" applyFont="1" applyFill="1" applyBorder="1" applyAlignment="1" applyProtection="1">
      <alignment vertical="center"/>
      <protection hidden="1"/>
    </xf>
    <xf numFmtId="41" fontId="2" fillId="0" borderId="12" xfId="0" applyNumberFormat="1" applyFont="1" applyFill="1" applyBorder="1" applyAlignment="1" applyProtection="1">
      <alignment vertical="center"/>
      <protection hidden="1"/>
    </xf>
    <xf numFmtId="41" fontId="2" fillId="0" borderId="6" xfId="0" applyNumberFormat="1" applyFont="1" applyFill="1" applyBorder="1" applyAlignment="1" applyProtection="1">
      <alignment horizontal="right" vertical="center"/>
      <protection hidden="1"/>
    </xf>
    <xf numFmtId="41" fontId="2" fillId="0" borderId="0" xfId="0" applyNumberFormat="1" applyFont="1" applyFill="1" applyBorder="1" applyAlignment="1" applyProtection="1">
      <alignment horizontal="right" vertical="center"/>
      <protection hidden="1"/>
    </xf>
    <xf numFmtId="41" fontId="2" fillId="0" borderId="12" xfId="0" applyNumberFormat="1" applyFont="1" applyFill="1" applyBorder="1" applyAlignment="1" applyProtection="1">
      <alignment horizontal="right" vertical="center"/>
      <protection hidden="1"/>
    </xf>
    <xf numFmtId="0" fontId="2" fillId="0" borderId="9" xfId="0" applyFont="1" applyFill="1" applyBorder="1" applyAlignment="1" applyProtection="1">
      <alignment horizontal="right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 shrinkToFit="1"/>
      <protection hidden="1"/>
    </xf>
    <xf numFmtId="41" fontId="2" fillId="0" borderId="5" xfId="0" applyNumberFormat="1" applyFont="1" applyFill="1" applyBorder="1" applyAlignment="1" applyProtection="1">
      <alignment vertical="center"/>
      <protection locked="0" hidden="1"/>
    </xf>
    <xf numFmtId="0" fontId="7" fillId="0" borderId="12" xfId="0" applyFont="1" applyFill="1" applyBorder="1" applyAlignment="1" applyProtection="1">
      <alignment horizontal="center" vertical="center" shrinkToFit="1"/>
      <protection hidden="1"/>
    </xf>
    <xf numFmtId="41" fontId="2" fillId="0" borderId="6" xfId="0" applyNumberFormat="1" applyFont="1" applyFill="1" applyBorder="1" applyAlignment="1" applyProtection="1">
      <alignment vertical="center"/>
      <protection locked="0" hidden="1"/>
    </xf>
    <xf numFmtId="41" fontId="40" fillId="0" borderId="0" xfId="0" applyNumberFormat="1" applyFont="1" applyFill="1" applyAlignment="1" applyProtection="1">
      <protection hidden="1"/>
    </xf>
    <xf numFmtId="0" fontId="49" fillId="0" borderId="0" xfId="0" applyFont="1" applyAlignment="1"/>
    <xf numFmtId="41" fontId="2" fillId="0" borderId="2" xfId="0" applyNumberFormat="1" applyFont="1" applyFill="1" applyBorder="1" applyAlignment="1" applyProtection="1">
      <alignment vertical="center"/>
      <protection locked="0" hidden="1"/>
    </xf>
    <xf numFmtId="41" fontId="2" fillId="0" borderId="8" xfId="0" applyNumberFormat="1" applyFont="1" applyFill="1" applyBorder="1" applyAlignment="1" applyProtection="1">
      <alignment vertical="center"/>
      <protection locked="0" hidden="1"/>
    </xf>
    <xf numFmtId="41" fontId="2" fillId="24" borderId="2" xfId="0" applyNumberFormat="1" applyFont="1" applyFill="1" applyBorder="1" applyAlignment="1" applyProtection="1">
      <alignment vertical="center"/>
      <protection locked="0" hidden="1"/>
    </xf>
    <xf numFmtId="41" fontId="2" fillId="0" borderId="4" xfId="0" applyNumberFormat="1" applyFont="1" applyFill="1" applyBorder="1" applyAlignment="1" applyProtection="1">
      <alignment vertical="center"/>
      <protection locked="0" hidden="1"/>
    </xf>
    <xf numFmtId="190" fontId="2" fillId="0" borderId="5" xfId="0" applyNumberFormat="1" applyFont="1" applyFill="1" applyBorder="1" applyAlignment="1" applyProtection="1">
      <alignment horizontal="right" vertical="center"/>
      <protection hidden="1"/>
    </xf>
    <xf numFmtId="190" fontId="2" fillId="0" borderId="7" xfId="0" applyNumberFormat="1" applyFont="1" applyFill="1" applyBorder="1" applyAlignment="1" applyProtection="1">
      <alignment vertical="center"/>
      <protection hidden="1"/>
    </xf>
    <xf numFmtId="0" fontId="40" fillId="0" borderId="8" xfId="0" applyFont="1" applyFill="1" applyBorder="1" applyAlignment="1" applyProtection="1">
      <alignment horizontal="center" vertical="center" wrapText="1"/>
      <protection hidden="1"/>
    </xf>
    <xf numFmtId="0" fontId="42" fillId="0" borderId="8" xfId="0" applyFont="1" applyFill="1" applyBorder="1" applyAlignment="1" applyProtection="1">
      <alignment horizontal="center" vertical="center" wrapText="1"/>
      <protection hidden="1"/>
    </xf>
    <xf numFmtId="0" fontId="4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shrinkToFit="1"/>
      <protection hidden="1"/>
    </xf>
    <xf numFmtId="0" fontId="2" fillId="0" borderId="8" xfId="0" applyFont="1" applyFill="1" applyBorder="1" applyAlignment="1" applyProtection="1">
      <alignment horizontal="right"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41" fontId="2" fillId="0" borderId="4" xfId="0" applyNumberFormat="1" applyFont="1" applyFill="1" applyBorder="1" applyAlignment="1" applyProtection="1">
      <alignment vertical="center"/>
      <protection hidden="1"/>
    </xf>
    <xf numFmtId="0" fontId="2" fillId="0" borderId="3" xfId="0" applyNumberFormat="1" applyFont="1" applyFill="1" applyBorder="1" applyAlignment="1" applyProtection="1">
      <alignment horizontal="distributed" vertical="center" indent="2"/>
      <protection hidden="1"/>
    </xf>
    <xf numFmtId="190" fontId="2" fillId="0" borderId="16" xfId="0" applyNumberFormat="1" applyFont="1" applyFill="1" applyBorder="1" applyAlignment="1" applyProtection="1">
      <alignment horizontal="center" vertical="center"/>
      <protection hidden="1"/>
    </xf>
    <xf numFmtId="190" fontId="2" fillId="0" borderId="17" xfId="0" applyNumberFormat="1" applyFont="1" applyFill="1" applyBorder="1" applyAlignment="1" applyProtection="1">
      <alignment horizontal="center" vertical="center"/>
      <protection hidden="1"/>
    </xf>
    <xf numFmtId="41" fontId="2" fillId="0" borderId="7" xfId="6" applyNumberFormat="1" applyFont="1" applyFill="1" applyBorder="1" applyAlignment="1" applyProtection="1">
      <alignment vertical="center"/>
      <protection locked="0" hidden="1"/>
    </xf>
    <xf numFmtId="41" fontId="2" fillId="0" borderId="10" xfId="6" applyNumberFormat="1" applyFont="1" applyFill="1" applyBorder="1" applyAlignment="1" applyProtection="1">
      <alignment vertical="center"/>
      <protection locked="0" hidden="1"/>
    </xf>
    <xf numFmtId="41" fontId="2" fillId="0" borderId="13" xfId="6" applyNumberFormat="1" applyFont="1" applyFill="1" applyBorder="1" applyAlignment="1" applyProtection="1">
      <alignment vertical="center"/>
      <protection locked="0" hidden="1"/>
    </xf>
    <xf numFmtId="41" fontId="2" fillId="0" borderId="18" xfId="6" applyNumberFormat="1" applyFont="1" applyFill="1" applyBorder="1" applyAlignment="1" applyProtection="1">
      <alignment vertical="center"/>
      <protection locked="0" hidden="1"/>
    </xf>
    <xf numFmtId="41" fontId="2" fillId="0" borderId="18" xfId="6" applyNumberFormat="1" applyFont="1" applyFill="1" applyBorder="1" applyAlignment="1" applyProtection="1">
      <alignment horizontal="center" vertical="center"/>
      <protection locked="0" hidden="1"/>
    </xf>
    <xf numFmtId="41" fontId="2" fillId="0" borderId="17" xfId="6" applyNumberFormat="1" applyFont="1" applyFill="1" applyBorder="1" applyAlignment="1" applyProtection="1">
      <alignment horizontal="center" vertical="center"/>
      <protection locked="0" hidden="1"/>
    </xf>
    <xf numFmtId="41" fontId="2" fillId="0" borderId="4" xfId="6" applyNumberFormat="1" applyFont="1" applyFill="1" applyBorder="1" applyAlignment="1" applyProtection="1">
      <alignment horizontal="center" vertical="center"/>
      <protection locked="0" hidden="1"/>
    </xf>
    <xf numFmtId="190" fontId="2" fillId="0" borderId="9" xfId="0" applyNumberFormat="1" applyFont="1" applyFill="1" applyBorder="1" applyAlignment="1" applyProtection="1">
      <alignment horizontal="center" vertical="center"/>
      <protection hidden="1"/>
    </xf>
    <xf numFmtId="190" fontId="2" fillId="0" borderId="5" xfId="0" applyNumberFormat="1" applyFont="1" applyFill="1" applyBorder="1" applyAlignment="1" applyProtection="1">
      <alignment horizontal="center" vertical="center"/>
      <protection hidden="1"/>
    </xf>
    <xf numFmtId="41" fontId="2" fillId="0" borderId="5" xfId="6" applyNumberFormat="1" applyFont="1" applyFill="1" applyBorder="1" applyAlignment="1" applyProtection="1">
      <alignment vertical="center"/>
      <protection locked="0" hidden="1"/>
    </xf>
    <xf numFmtId="41" fontId="2" fillId="0" borderId="9" xfId="6" applyNumberFormat="1" applyFont="1" applyFill="1" applyBorder="1" applyAlignment="1" applyProtection="1">
      <alignment vertical="center"/>
      <protection locked="0" hidden="1"/>
    </xf>
    <xf numFmtId="41" fontId="2" fillId="0" borderId="11" xfId="6" applyNumberFormat="1" applyFont="1" applyFill="1" applyBorder="1" applyAlignment="1" applyProtection="1">
      <alignment vertical="center"/>
      <protection locked="0" hidden="1"/>
    </xf>
    <xf numFmtId="41" fontId="6" fillId="0" borderId="18" xfId="6" applyNumberFormat="1" applyFont="1" applyFill="1" applyBorder="1" applyAlignment="1" applyProtection="1">
      <alignment horizontal="center" vertical="center"/>
      <protection locked="0" hidden="1"/>
    </xf>
    <xf numFmtId="41" fontId="6" fillId="0" borderId="17" xfId="6" applyNumberFormat="1" applyFont="1" applyFill="1" applyBorder="1" applyAlignment="1" applyProtection="1">
      <alignment horizontal="center" vertical="center"/>
      <protection locked="0" hidden="1"/>
    </xf>
    <xf numFmtId="41" fontId="2" fillId="0" borderId="7" xfId="6" applyNumberFormat="1" applyFont="1" applyFill="1" applyBorder="1" applyAlignment="1" applyProtection="1">
      <alignment horizontal="center" vertical="center" shrinkToFit="1"/>
      <protection locked="0" hidden="1"/>
    </xf>
    <xf numFmtId="41" fontId="2" fillId="0" borderId="4" xfId="6" applyNumberFormat="1" applyFont="1" applyFill="1" applyBorder="1" applyAlignment="1" applyProtection="1">
      <alignment horizontal="center" vertical="center" shrinkToFit="1"/>
      <protection locked="0" hidden="1"/>
    </xf>
    <xf numFmtId="41" fontId="6" fillId="0" borderId="7" xfId="6" applyNumberFormat="1" applyFont="1" applyFill="1" applyBorder="1" applyAlignment="1" applyProtection="1">
      <alignment horizontal="center" vertical="center"/>
      <protection locked="0" hidden="1"/>
    </xf>
    <xf numFmtId="41" fontId="6" fillId="0" borderId="4" xfId="6" applyNumberFormat="1" applyFont="1" applyFill="1" applyBorder="1" applyAlignment="1" applyProtection="1">
      <alignment horizontal="center" vertical="center"/>
      <protection locked="0" hidden="1"/>
    </xf>
    <xf numFmtId="41" fontId="2" fillId="0" borderId="9" xfId="6" applyNumberFormat="1" applyFont="1" applyFill="1" applyBorder="1" applyAlignment="1" applyProtection="1">
      <alignment horizontal="center" vertical="center"/>
      <protection hidden="1"/>
    </xf>
    <xf numFmtId="41" fontId="2" fillId="0" borderId="11" xfId="6" applyNumberFormat="1" applyFont="1" applyFill="1" applyBorder="1" applyAlignment="1" applyProtection="1">
      <alignment horizontal="center" vertical="center"/>
      <protection hidden="1"/>
    </xf>
    <xf numFmtId="41" fontId="6" fillId="0" borderId="7" xfId="6" applyNumberFormat="1" applyFont="1" applyFill="1" applyBorder="1" applyAlignment="1" applyProtection="1">
      <alignment horizontal="center" vertical="center"/>
      <protection hidden="1"/>
    </xf>
    <xf numFmtId="41" fontId="6" fillId="0" borderId="4" xfId="6" applyNumberFormat="1" applyFont="1" applyFill="1" applyBorder="1" applyAlignment="1" applyProtection="1">
      <alignment horizontal="center" vertical="center"/>
      <protection hidden="1"/>
    </xf>
    <xf numFmtId="41" fontId="2" fillId="0" borderId="7" xfId="6" applyNumberFormat="1" applyFont="1" applyFill="1" applyBorder="1" applyAlignment="1" applyProtection="1">
      <alignment horizontal="center" vertical="center" shrinkToFit="1"/>
      <protection hidden="1"/>
    </xf>
    <xf numFmtId="41" fontId="2" fillId="0" borderId="4" xfId="6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76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NumberFormat="1" applyFont="1" applyFill="1" applyBorder="1" applyAlignment="1" applyProtection="1">
      <alignment horizontal="distributed" vertical="center" indent="1"/>
      <protection hidden="1"/>
    </xf>
    <xf numFmtId="190" fontId="2" fillId="0" borderId="4" xfId="0" applyNumberFormat="1" applyFont="1" applyFill="1" applyBorder="1" applyAlignment="1" applyProtection="1">
      <alignment horizontal="center" vertical="center"/>
      <protection hidden="1"/>
    </xf>
    <xf numFmtId="41" fontId="2" fillId="0" borderId="10" xfId="6" applyNumberFormat="1" applyFont="1" applyFill="1" applyBorder="1" applyAlignment="1" applyProtection="1">
      <alignment horizontal="center" vertical="center"/>
      <protection hidden="1"/>
    </xf>
    <xf numFmtId="41" fontId="2" fillId="0" borderId="13" xfId="6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38" fontId="2" fillId="0" borderId="2" xfId="6" applyFont="1" applyFill="1" applyBorder="1" applyAlignment="1" applyProtection="1">
      <alignment vertical="center"/>
      <protection locked="0" hidden="1"/>
    </xf>
    <xf numFmtId="178" fontId="2" fillId="0" borderId="8" xfId="0" applyNumberFormat="1" applyFont="1" applyFill="1" applyBorder="1" applyAlignment="1" applyProtection="1">
      <alignment vertical="center"/>
      <protection locked="0" hidden="1"/>
    </xf>
    <xf numFmtId="0" fontId="2" fillId="0" borderId="1" xfId="0" applyNumberFormat="1" applyFont="1" applyFill="1" applyBorder="1" applyAlignment="1" applyProtection="1">
      <alignment horizontal="distributed" vertical="center" indent="1"/>
      <protection hidden="1"/>
    </xf>
    <xf numFmtId="0" fontId="2" fillId="0" borderId="3" xfId="0" applyNumberFormat="1" applyFont="1" applyFill="1" applyBorder="1" applyAlignment="1" applyProtection="1">
      <alignment horizontal="distributed" vertical="center" shrinkToFit="1"/>
      <protection hidden="1"/>
    </xf>
    <xf numFmtId="0" fontId="2" fillId="0" borderId="3" xfId="0" applyNumberFormat="1" applyFont="1" applyFill="1" applyBorder="1" applyAlignment="1" applyProtection="1">
      <alignment horizontal="distributed" vertical="center" indent="3"/>
      <protection hidden="1"/>
    </xf>
    <xf numFmtId="0" fontId="2" fillId="0" borderId="2" xfId="0" applyNumberFormat="1" applyFont="1" applyFill="1" applyBorder="1" applyAlignment="1" applyProtection="1">
      <alignment vertical="center"/>
      <protection hidden="1"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right" vertical="center" wrapText="1"/>
      <protection hidden="1"/>
    </xf>
    <xf numFmtId="0" fontId="2" fillId="0" borderId="4" xfId="0" applyFont="1" applyFill="1" applyBorder="1" applyAlignment="1" applyProtection="1">
      <alignment horizontal="right" vertical="center" wrapText="1"/>
      <protection hidden="1"/>
    </xf>
    <xf numFmtId="0" fontId="2" fillId="0" borderId="10" xfId="0" applyFont="1" applyFill="1" applyBorder="1" applyAlignment="1" applyProtection="1">
      <alignment horizontal="right" vertical="center" wrapText="1"/>
      <protection hidden="1"/>
    </xf>
    <xf numFmtId="0" fontId="2" fillId="0" borderId="13" xfId="0" applyFont="1" applyFill="1" applyBorder="1" applyAlignment="1" applyProtection="1">
      <alignment horizontal="right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12" xfId="0" applyFont="1" applyFill="1" applyBorder="1" applyAlignment="1" applyProtection="1">
      <alignment horizontal="right" vertical="center" wrapText="1"/>
      <protection hidden="1"/>
    </xf>
    <xf numFmtId="38" fontId="2" fillId="0" borderId="6" xfId="6" applyFont="1" applyFill="1" applyBorder="1" applyAlignment="1" applyProtection="1">
      <alignment horizontal="center" vertical="center"/>
      <protection locked="0"/>
    </xf>
    <xf numFmtId="38" fontId="2" fillId="0" borderId="2" xfId="6" applyFont="1" applyFill="1" applyBorder="1" applyAlignment="1" applyProtection="1">
      <alignment horizontal="center" vertical="center"/>
      <protection locked="0"/>
    </xf>
    <xf numFmtId="187" fontId="2" fillId="0" borderId="0" xfId="0" applyNumberFormat="1" applyFont="1" applyFill="1" applyBorder="1" applyAlignment="1" applyProtection="1">
      <alignment horizontal="right" vertical="center"/>
      <protection hidden="1"/>
    </xf>
    <xf numFmtId="187" fontId="2" fillId="0" borderId="12" xfId="0" applyNumberFormat="1" applyFont="1" applyFill="1" applyBorder="1" applyAlignment="1" applyProtection="1">
      <alignment horizontal="right" vertical="center"/>
      <protection hidden="1"/>
    </xf>
    <xf numFmtId="178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87" fontId="2" fillId="0" borderId="6" xfId="0" applyNumberFormat="1" applyFont="1" applyFill="1" applyBorder="1" applyAlignment="1" applyProtection="1">
      <alignment horizontal="right" vertical="center"/>
      <protection hidden="1"/>
    </xf>
    <xf numFmtId="38" fontId="2" fillId="0" borderId="5" xfId="6" applyFont="1" applyFill="1" applyBorder="1" applyAlignment="1" applyProtection="1">
      <alignment horizontal="center" vertical="center"/>
      <protection locked="0"/>
    </xf>
    <xf numFmtId="38" fontId="2" fillId="0" borderId="9" xfId="6" applyFont="1" applyFill="1" applyBorder="1" applyAlignment="1" applyProtection="1">
      <alignment horizontal="center" vertical="center"/>
      <protection locked="0"/>
    </xf>
    <xf numFmtId="38" fontId="2" fillId="0" borderId="11" xfId="6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87" fontId="2" fillId="0" borderId="5" xfId="0" applyNumberFormat="1" applyFont="1" applyFill="1" applyBorder="1" applyAlignment="1" applyProtection="1">
      <alignment horizontal="right" vertical="center"/>
      <protection hidden="1"/>
    </xf>
    <xf numFmtId="187" fontId="2" fillId="0" borderId="9" xfId="0" applyNumberFormat="1" applyFont="1" applyFill="1" applyBorder="1" applyAlignment="1" applyProtection="1">
      <alignment horizontal="right" vertical="center"/>
      <protection hidden="1"/>
    </xf>
    <xf numFmtId="187" fontId="2" fillId="0" borderId="11" xfId="0" applyNumberFormat="1" applyFont="1" applyFill="1" applyBorder="1" applyAlignment="1" applyProtection="1">
      <alignment horizontal="right" vertical="center"/>
      <protection hidden="1"/>
    </xf>
    <xf numFmtId="38" fontId="2" fillId="0" borderId="0" xfId="6" applyFont="1" applyFill="1" applyBorder="1" applyAlignment="1" applyProtection="1">
      <alignment horizontal="center" vertical="center"/>
      <protection locked="0"/>
    </xf>
    <xf numFmtId="38" fontId="2" fillId="0" borderId="12" xfId="6" applyFont="1" applyFill="1" applyBorder="1" applyAlignment="1" applyProtection="1">
      <alignment horizontal="center" vertical="center"/>
      <protection locked="0"/>
    </xf>
    <xf numFmtId="38" fontId="2" fillId="0" borderId="7" xfId="6" applyFont="1" applyFill="1" applyBorder="1" applyAlignment="1" applyProtection="1">
      <alignment horizontal="center" vertical="center"/>
      <protection locked="0"/>
    </xf>
    <xf numFmtId="38" fontId="2" fillId="0" borderId="4" xfId="6" applyFont="1" applyFill="1" applyBorder="1" applyAlignment="1" applyProtection="1">
      <alignment horizontal="center" vertical="center"/>
      <protection locked="0"/>
    </xf>
    <xf numFmtId="187" fontId="2" fillId="0" borderId="10" xfId="0" applyNumberFormat="1" applyFont="1" applyFill="1" applyBorder="1" applyAlignment="1" applyProtection="1">
      <alignment horizontal="right" vertical="center"/>
      <protection hidden="1"/>
    </xf>
    <xf numFmtId="187" fontId="2" fillId="0" borderId="13" xfId="0" applyNumberFormat="1" applyFont="1" applyFill="1" applyBorder="1" applyAlignment="1" applyProtection="1">
      <alignment horizontal="right" vertical="center"/>
      <protection hidden="1"/>
    </xf>
    <xf numFmtId="178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87" fontId="2" fillId="0" borderId="7" xfId="0" applyNumberFormat="1" applyFont="1" applyFill="1" applyBorder="1" applyAlignment="1" applyProtection="1">
      <alignment horizontal="right" vertical="center"/>
      <protection hidden="1"/>
    </xf>
    <xf numFmtId="38" fontId="2" fillId="0" borderId="10" xfId="6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179" fontId="2" fillId="0" borderId="6" xfId="0" applyNumberFormat="1" applyFont="1" applyFill="1" applyBorder="1" applyAlignment="1" applyProtection="1">
      <alignment vertical="center"/>
      <protection hidden="1"/>
    </xf>
    <xf numFmtId="179" fontId="2" fillId="0" borderId="0" xfId="0" applyNumberFormat="1" applyFont="1" applyFill="1" applyBorder="1" applyAlignment="1" applyProtection="1">
      <alignment vertical="center"/>
      <protection hidden="1"/>
    </xf>
    <xf numFmtId="179" fontId="2" fillId="0" borderId="12" xfId="0" applyNumberFormat="1" applyFont="1" applyFill="1" applyBorder="1" applyAlignment="1" applyProtection="1">
      <alignment vertical="center"/>
      <protection hidden="1"/>
    </xf>
    <xf numFmtId="18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5" xfId="0" applyNumberFormat="1" applyFont="1" applyFill="1" applyBorder="1" applyAlignment="1" applyProtection="1">
      <alignment horizontal="distributed" vertical="center" indent="2"/>
      <protection hidden="1"/>
    </xf>
    <xf numFmtId="0" fontId="2" fillId="0" borderId="8" xfId="0" applyNumberFormat="1" applyFont="1" applyFill="1" applyBorder="1" applyAlignment="1" applyProtection="1">
      <alignment horizontal="distributed" vertical="center" indent="2"/>
      <protection hidden="1"/>
    </xf>
    <xf numFmtId="179" fontId="2" fillId="0" borderId="5" xfId="0" applyNumberFormat="1" applyFont="1" applyFill="1" applyBorder="1" applyAlignment="1" applyProtection="1">
      <alignment vertical="center"/>
      <protection hidden="1"/>
    </xf>
    <xf numFmtId="179" fontId="2" fillId="0" borderId="9" xfId="0" applyNumberFormat="1" applyFont="1" applyFill="1" applyBorder="1" applyAlignment="1" applyProtection="1">
      <alignment vertical="center"/>
      <protection hidden="1"/>
    </xf>
    <xf numFmtId="179" fontId="2" fillId="0" borderId="11" xfId="0" applyNumberFormat="1" applyFont="1" applyFill="1" applyBorder="1" applyAlignment="1" applyProtection="1">
      <alignment vertical="center"/>
      <protection hidden="1"/>
    </xf>
    <xf numFmtId="41" fontId="2" fillId="0" borderId="13" xfId="0" applyNumberFormat="1" applyFont="1" applyFill="1" applyBorder="1" applyAlignment="1" applyProtection="1">
      <alignment vertical="center"/>
      <protection hidden="1"/>
    </xf>
    <xf numFmtId="41" fontId="2" fillId="0" borderId="10" xfId="0" applyNumberFormat="1" applyFont="1" applyFill="1" applyBorder="1" applyAlignment="1" applyProtection="1">
      <alignment vertical="center"/>
      <protection hidden="1"/>
    </xf>
    <xf numFmtId="179" fontId="2" fillId="0" borderId="7" xfId="0" applyNumberFormat="1" applyFont="1" applyFill="1" applyBorder="1" applyAlignment="1" applyProtection="1">
      <alignment vertical="center"/>
      <protection hidden="1"/>
    </xf>
    <xf numFmtId="179" fontId="2" fillId="0" borderId="10" xfId="0" applyNumberFormat="1" applyFont="1" applyFill="1" applyBorder="1" applyAlignment="1" applyProtection="1">
      <alignment vertical="center"/>
      <protection hidden="1"/>
    </xf>
    <xf numFmtId="179" fontId="2" fillId="0" borderId="13" xfId="0" applyNumberFormat="1" applyFont="1" applyFill="1" applyBorder="1" applyAlignment="1" applyProtection="1">
      <alignment vertical="center"/>
      <protection hidden="1"/>
    </xf>
    <xf numFmtId="0" fontId="2" fillId="0" borderId="11" xfId="0" applyNumberFormat="1" applyFont="1" applyFill="1" applyBorder="1" applyAlignment="1" applyProtection="1">
      <alignment horizontal="distributed" vertical="center" indent="2"/>
      <protection hidden="1"/>
    </xf>
    <xf numFmtId="0" fontId="2" fillId="0" borderId="9" xfId="0" applyNumberFormat="1" applyFont="1" applyFill="1" applyBorder="1" applyAlignment="1" applyProtection="1">
      <alignment horizontal="distributed" vertical="center" indent="2"/>
      <protection hidden="1"/>
    </xf>
    <xf numFmtId="180" fontId="2" fillId="0" borderId="6" xfId="6" applyNumberFormat="1" applyFont="1" applyFill="1" applyBorder="1" applyAlignment="1" applyProtection="1">
      <alignment vertical="center"/>
      <protection hidden="1"/>
    </xf>
    <xf numFmtId="180" fontId="2" fillId="0" borderId="0" xfId="6" applyNumberFormat="1" applyFont="1" applyFill="1" applyBorder="1" applyAlignment="1" applyProtection="1">
      <alignment vertical="center"/>
      <protection hidden="1"/>
    </xf>
    <xf numFmtId="180" fontId="2" fillId="0" borderId="12" xfId="6" applyNumberFormat="1" applyFont="1" applyFill="1" applyBorder="1" applyAlignment="1" applyProtection="1">
      <alignment vertical="center"/>
      <protection hidden="1"/>
    </xf>
    <xf numFmtId="180" fontId="2" fillId="0" borderId="13" xfId="6" applyNumberFormat="1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38" fontId="2" fillId="0" borderId="6" xfId="6" applyFont="1" applyFill="1" applyBorder="1" applyAlignment="1" applyProtection="1">
      <alignment vertical="center" shrinkToFit="1"/>
      <protection locked="0" hidden="1"/>
    </xf>
    <xf numFmtId="38" fontId="2" fillId="0" borderId="5" xfId="6" applyFont="1" applyFill="1" applyBorder="1" applyAlignment="1" applyProtection="1">
      <alignment vertical="center" shrinkToFit="1"/>
      <protection hidden="1"/>
    </xf>
    <xf numFmtId="0" fontId="2" fillId="0" borderId="5" xfId="0" applyFont="1" applyFill="1" applyBorder="1" applyAlignment="1" applyProtection="1">
      <alignment vertical="center" shrinkToFit="1"/>
      <protection locked="0" hidden="1"/>
    </xf>
    <xf numFmtId="182" fontId="2" fillId="0" borderId="0" xfId="0" applyNumberFormat="1" applyFont="1" applyFill="1" applyBorder="1" applyAlignment="1" applyProtection="1">
      <alignment horizontal="left"/>
      <protection hidden="1"/>
    </xf>
    <xf numFmtId="0" fontId="2" fillId="0" borderId="3" xfId="0" applyNumberFormat="1" applyFont="1" applyFill="1" applyBorder="1" applyAlignment="1" applyProtection="1">
      <alignment horizontal="center" vertical="center" shrinkToFit="1"/>
      <protection hidden="1"/>
    </xf>
    <xf numFmtId="38" fontId="2" fillId="0" borderId="7" xfId="6" applyFont="1" applyFill="1" applyBorder="1" applyAlignment="1" applyProtection="1">
      <alignment vertical="center" shrinkToFit="1"/>
      <protection locked="0" hidden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181" fontId="2" fillId="0" borderId="4" xfId="0" applyNumberFormat="1" applyFont="1" applyFill="1" applyBorder="1" applyAlignment="1" applyProtection="1">
      <alignment vertical="center" shrinkToFit="1"/>
      <protection hidden="1"/>
    </xf>
    <xf numFmtId="0" fontId="2" fillId="0" borderId="6" xfId="0" applyFont="1" applyFill="1" applyBorder="1" applyAlignment="1" applyProtection="1">
      <alignment vertical="center" shrinkToFit="1"/>
      <protection locked="0" hidden="1"/>
    </xf>
    <xf numFmtId="0" fontId="2" fillId="0" borderId="1" xfId="0" applyNumberFormat="1" applyFont="1" applyFill="1" applyBorder="1" applyAlignment="1" applyProtection="1">
      <alignment horizontal="distributed" vertical="center" indent="3"/>
      <protection hidden="1"/>
    </xf>
    <xf numFmtId="0" fontId="1" fillId="0" borderId="6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12" xfId="0" applyNumberFormat="1" applyFont="1" applyFill="1" applyBorder="1" applyAlignment="1" applyProtection="1">
      <alignment horizontal="left" vertical="center" shrinkToFit="1"/>
      <protection hidden="1"/>
    </xf>
    <xf numFmtId="190" fontId="43" fillId="0" borderId="2" xfId="0" applyNumberFormat="1" applyFont="1" applyFill="1" applyBorder="1" applyAlignment="1" applyProtection="1">
      <alignment horizontal="right" vertical="center"/>
      <protection locked="0" hidden="1"/>
    </xf>
    <xf numFmtId="190" fontId="2" fillId="0" borderId="2" xfId="0" applyNumberFormat="1" applyFont="1" applyFill="1" applyBorder="1" applyAlignment="1" applyProtection="1">
      <alignment horizontal="right" vertical="center"/>
      <protection locked="0" hidden="1"/>
    </xf>
    <xf numFmtId="190" fontId="2" fillId="0" borderId="2" xfId="0" applyNumberFormat="1" applyFont="1" applyFill="1" applyBorder="1" applyAlignment="1" applyProtection="1">
      <alignment vertical="center"/>
      <protection locked="0" hidden="1"/>
    </xf>
    <xf numFmtId="190" fontId="2" fillId="0" borderId="6" xfId="0" applyNumberFormat="1" applyFont="1" applyFill="1" applyBorder="1" applyAlignment="1" applyProtection="1">
      <alignment vertical="center"/>
      <protection locked="0" hidden="1"/>
    </xf>
    <xf numFmtId="190" fontId="2" fillId="0" borderId="0" xfId="0" applyNumberFormat="1" applyFont="1" applyFill="1" applyBorder="1" applyAlignment="1" applyProtection="1">
      <alignment vertical="center"/>
      <protection locked="0" hidden="1"/>
    </xf>
    <xf numFmtId="190" fontId="2" fillId="0" borderId="12" xfId="0" applyNumberFormat="1" applyFont="1" applyFill="1" applyBorder="1" applyAlignment="1" applyProtection="1">
      <alignment vertical="center"/>
      <protection locked="0" hidden="1"/>
    </xf>
    <xf numFmtId="0" fontId="2" fillId="0" borderId="6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12" xfId="0" applyNumberFormat="1" applyFont="1" applyFill="1" applyBorder="1" applyAlignment="1" applyProtection="1">
      <alignment horizontal="left" vertical="center" shrinkToFit="1"/>
      <protection hidden="1"/>
    </xf>
    <xf numFmtId="190" fontId="1" fillId="0" borderId="6" xfId="0" applyNumberFormat="1" applyFont="1" applyFill="1" applyBorder="1" applyAlignment="1" applyProtection="1">
      <alignment horizontal="right" vertical="center"/>
      <protection locked="0" hidden="1"/>
    </xf>
    <xf numFmtId="190" fontId="2" fillId="0" borderId="0" xfId="0" applyNumberFormat="1" applyFont="1" applyFill="1" applyBorder="1" applyAlignment="1" applyProtection="1">
      <alignment horizontal="right" vertical="center"/>
      <protection locked="0" hidden="1"/>
    </xf>
    <xf numFmtId="190" fontId="2" fillId="0" borderId="12" xfId="0" applyNumberFormat="1" applyFont="1" applyFill="1" applyBorder="1" applyAlignment="1" applyProtection="1">
      <alignment horizontal="right" vertical="center"/>
      <protection locked="0" hidden="1"/>
    </xf>
    <xf numFmtId="190" fontId="2" fillId="0" borderId="6" xfId="0" applyNumberFormat="1" applyFont="1" applyFill="1" applyBorder="1" applyAlignment="1" applyProtection="1">
      <alignment horizontal="right" vertical="center"/>
      <protection locked="0" hidden="1"/>
    </xf>
    <xf numFmtId="0" fontId="1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13" xfId="0" applyNumberFormat="1" applyFont="1" applyFill="1" applyBorder="1" applyAlignment="1" applyProtection="1">
      <alignment horizontal="left" vertical="center" shrinkToFit="1"/>
      <protection hidden="1"/>
    </xf>
    <xf numFmtId="190" fontId="43" fillId="0" borderId="4" xfId="0" applyNumberFormat="1" applyFont="1" applyFill="1" applyBorder="1" applyAlignment="1" applyProtection="1">
      <alignment horizontal="right" vertical="center"/>
      <protection locked="0" hidden="1"/>
    </xf>
    <xf numFmtId="190" fontId="2" fillId="0" borderId="4" xfId="0" applyNumberFormat="1" applyFont="1" applyFill="1" applyBorder="1" applyAlignment="1" applyProtection="1">
      <alignment horizontal="right" vertical="center"/>
      <protection locked="0" hidden="1"/>
    </xf>
    <xf numFmtId="190" fontId="2" fillId="0" borderId="4" xfId="0" applyNumberFormat="1" applyFont="1" applyFill="1" applyBorder="1" applyAlignment="1" applyProtection="1">
      <alignment vertical="center"/>
      <protection locked="0" hidden="1"/>
    </xf>
    <xf numFmtId="0" fontId="38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38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38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39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39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14" xfId="0" applyFont="1" applyFill="1" applyBorder="1" applyAlignment="1" applyProtection="1">
      <alignment horizontal="center" vertical="center"/>
      <protection locked="0" hidden="1"/>
    </xf>
    <xf numFmtId="0" fontId="2" fillId="0" borderId="15" xfId="0" applyFont="1" applyFill="1" applyBorder="1" applyAlignment="1" applyProtection="1">
      <alignment horizontal="center" vertical="center"/>
      <protection locked="0" hidden="1"/>
    </xf>
    <xf numFmtId="3" fontId="2" fillId="0" borderId="1" xfId="0" applyNumberFormat="1" applyFont="1" applyFill="1" applyBorder="1" applyAlignment="1" applyProtection="1">
      <alignment horizontal="center" vertical="center"/>
      <protection locked="0" hidden="1"/>
    </xf>
    <xf numFmtId="3" fontId="2" fillId="0" borderId="14" xfId="0" applyNumberFormat="1" applyFont="1" applyFill="1" applyBorder="1" applyAlignment="1" applyProtection="1">
      <alignment horizontal="center" vertical="center"/>
      <protection locked="0" hidden="1"/>
    </xf>
    <xf numFmtId="3" fontId="2" fillId="0" borderId="15" xfId="0" applyNumberFormat="1" applyFont="1" applyFill="1" applyBorder="1" applyAlignment="1" applyProtection="1">
      <alignment horizontal="center" vertical="center"/>
      <protection locked="0" hidden="1"/>
    </xf>
    <xf numFmtId="0" fontId="2" fillId="0" borderId="3" xfId="0" applyNumberFormat="1" applyFont="1" applyFill="1" applyBorder="1" applyAlignment="1" applyProtection="1">
      <alignment horizontal="distributed" vertical="center" indent="6"/>
      <protection hidden="1"/>
    </xf>
    <xf numFmtId="41" fontId="2" fillId="0" borderId="2" xfId="6" applyNumberFormat="1" applyFont="1" applyFill="1" applyBorder="1" applyAlignment="1" applyProtection="1">
      <alignment vertical="center"/>
      <protection locked="0" hidden="1"/>
    </xf>
    <xf numFmtId="41" fontId="2" fillId="0" borderId="6" xfId="6" applyNumberFormat="1" applyFont="1" applyFill="1" applyBorder="1" applyAlignment="1" applyProtection="1">
      <alignment vertical="center"/>
      <protection locked="0" hidden="1"/>
    </xf>
    <xf numFmtId="0" fontId="2" fillId="0" borderId="2" xfId="0" applyNumberFormat="1" applyFont="1" applyFill="1" applyBorder="1" applyAlignment="1" applyProtection="1">
      <alignment horizontal="distributed" vertical="center" indent="2"/>
      <protection hidden="1"/>
    </xf>
    <xf numFmtId="41" fontId="1" fillId="0" borderId="6" xfId="6" applyNumberFormat="1" applyFont="1" applyFill="1" applyBorder="1" applyAlignment="1" applyProtection="1">
      <alignment horizontal="right" vertical="center"/>
      <protection locked="0" hidden="1"/>
    </xf>
    <xf numFmtId="41" fontId="2" fillId="0" borderId="6" xfId="6" applyNumberFormat="1" applyFont="1" applyFill="1" applyBorder="1" applyAlignment="1" applyProtection="1">
      <alignment horizontal="right" vertical="center"/>
      <protection locked="0" hidden="1"/>
    </xf>
    <xf numFmtId="41" fontId="2" fillId="0" borderId="2" xfId="6" applyNumberFormat="1" applyFont="1" applyFill="1" applyBorder="1" applyAlignment="1" applyProtection="1">
      <alignment horizontal="right" vertical="center"/>
      <protection locked="0" hidden="1"/>
    </xf>
    <xf numFmtId="41" fontId="2" fillId="0" borderId="5" xfId="6" applyNumberFormat="1" applyFont="1" applyFill="1" applyBorder="1" applyAlignment="1" applyProtection="1">
      <alignment vertical="center"/>
      <protection hidden="1"/>
    </xf>
    <xf numFmtId="41" fontId="2" fillId="0" borderId="8" xfId="6" applyNumberFormat="1" applyFont="1" applyFill="1" applyBorder="1" applyAlignment="1" applyProtection="1">
      <alignment vertical="center"/>
      <protection hidden="1"/>
    </xf>
    <xf numFmtId="41" fontId="2" fillId="0" borderId="8" xfId="6" applyNumberFormat="1" applyFont="1" applyFill="1" applyBorder="1" applyAlignment="1" applyProtection="1">
      <alignment vertical="center"/>
      <protection locked="0" hidden="1"/>
    </xf>
    <xf numFmtId="41" fontId="2" fillId="0" borderId="0" xfId="6" applyNumberFormat="1" applyFont="1" applyFill="1" applyBorder="1" applyAlignment="1" applyProtection="1">
      <alignment vertical="center"/>
      <protection locked="0" hidden="1"/>
    </xf>
    <xf numFmtId="41" fontId="2" fillId="0" borderId="12" xfId="6" applyNumberFormat="1" applyFont="1" applyFill="1" applyBorder="1" applyAlignment="1" applyProtection="1">
      <alignment vertical="center"/>
      <protection locked="0" hidden="1"/>
    </xf>
    <xf numFmtId="0" fontId="2" fillId="0" borderId="4" xfId="0" applyNumberFormat="1" applyFont="1" applyFill="1" applyBorder="1" applyAlignment="1" applyProtection="1">
      <alignment horizontal="distributed" vertical="center" indent="3"/>
      <protection hidden="1"/>
    </xf>
    <xf numFmtId="41" fontId="2" fillId="0" borderId="15" xfId="6" applyNumberFormat="1" applyFont="1" applyFill="1" applyBorder="1" applyAlignment="1" applyProtection="1">
      <alignment vertical="center"/>
      <protection hidden="1"/>
    </xf>
    <xf numFmtId="41" fontId="2" fillId="0" borderId="3" xfId="6" applyNumberFormat="1" applyFont="1" applyFill="1" applyBorder="1" applyAlignment="1" applyProtection="1">
      <alignment vertical="center"/>
      <protection hidden="1"/>
    </xf>
    <xf numFmtId="41" fontId="2" fillId="0" borderId="2" xfId="0" applyNumberFormat="1" applyFont="1" applyFill="1" applyBorder="1" applyAlignment="1" applyProtection="1">
      <alignment horizontal="center" vertical="center"/>
      <protection hidden="1"/>
    </xf>
    <xf numFmtId="178" fontId="2" fillId="0" borderId="6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12" xfId="0" applyNumberFormat="1" applyFont="1" applyFill="1" applyBorder="1" applyAlignment="1" applyProtection="1">
      <alignment vertical="center"/>
      <protection locked="0"/>
    </xf>
    <xf numFmtId="178" fontId="2" fillId="0" borderId="6" xfId="6" applyNumberFormat="1" applyFont="1" applyFill="1" applyBorder="1" applyAlignment="1" applyProtection="1">
      <alignment vertical="center"/>
      <protection locked="0"/>
    </xf>
    <xf numFmtId="178" fontId="2" fillId="0" borderId="0" xfId="6" applyNumberFormat="1" applyFont="1" applyFill="1" applyBorder="1" applyAlignment="1" applyProtection="1">
      <alignment vertical="center"/>
      <protection locked="0"/>
    </xf>
    <xf numFmtId="178" fontId="2" fillId="0" borderId="12" xfId="6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41" fontId="2" fillId="0" borderId="4" xfId="0" applyNumberFormat="1" applyFont="1" applyFill="1" applyBorder="1" applyAlignment="1" applyProtection="1">
      <alignment horizontal="center" vertical="center"/>
      <protection hidden="1"/>
    </xf>
    <xf numFmtId="41" fontId="2" fillId="0" borderId="7" xfId="0" applyNumberFormat="1" applyFont="1" applyFill="1" applyBorder="1" applyAlignment="1" applyProtection="1">
      <alignment vertical="center"/>
      <protection hidden="1"/>
    </xf>
    <xf numFmtId="41" fontId="2" fillId="0" borderId="7" xfId="6" applyNumberFormat="1" applyFont="1" applyFill="1" applyBorder="1" applyAlignment="1" applyProtection="1">
      <alignment vertical="center"/>
      <protection hidden="1"/>
    </xf>
    <xf numFmtId="41" fontId="2" fillId="0" borderId="10" xfId="6" applyNumberFormat="1" applyFont="1" applyFill="1" applyBorder="1" applyAlignment="1" applyProtection="1">
      <alignment vertical="center"/>
      <protection hidden="1"/>
    </xf>
    <xf numFmtId="41" fontId="2" fillId="0" borderId="13" xfId="6" applyNumberFormat="1" applyFont="1" applyFill="1" applyBorder="1" applyAlignment="1" applyProtection="1">
      <alignment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178" fontId="2" fillId="0" borderId="5" xfId="0" applyNumberFormat="1" applyFont="1" applyFill="1" applyBorder="1" applyAlignment="1" applyProtection="1">
      <alignment vertical="center"/>
      <protection locked="0"/>
    </xf>
    <xf numFmtId="178" fontId="2" fillId="0" borderId="9" xfId="0" applyNumberFormat="1" applyFont="1" applyFill="1" applyBorder="1" applyAlignment="1" applyProtection="1">
      <alignment vertical="center"/>
      <protection locked="0"/>
    </xf>
    <xf numFmtId="178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2" fillId="0" borderId="14" xfId="0" applyNumberFormat="1" applyFont="1" applyFill="1" applyBorder="1" applyAlignment="1" applyProtection="1">
      <alignment horizontal="distributed" vertical="center" indent="3"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178" fontId="2" fillId="0" borderId="7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Fill="1" applyBorder="1" applyAlignment="1" applyProtection="1">
      <alignment vertical="center"/>
      <protection locked="0"/>
    </xf>
    <xf numFmtId="178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horizontal="right" vertical="center"/>
      <protection hidden="1"/>
    </xf>
    <xf numFmtId="3" fontId="2" fillId="0" borderId="0" xfId="0" applyNumberFormat="1" applyFont="1" applyFill="1" applyBorder="1" applyAlignment="1" applyProtection="1">
      <alignment horizontal="right" vertical="center"/>
      <protection hidden="1"/>
    </xf>
    <xf numFmtId="3" fontId="2" fillId="0" borderId="7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</cellXfs>
  <cellStyles count="49">
    <cellStyle name="20% - アクセント 1" xfId="11"/>
    <cellStyle name="20% - アクセント 2" xfId="1"/>
    <cellStyle name="20% - アクセント 3" xfId="12"/>
    <cellStyle name="20% - アクセント 4" xfId="13"/>
    <cellStyle name="20% - アクセント 5" xfId="16"/>
    <cellStyle name="20% - アクセント 6" xfId="5"/>
    <cellStyle name="40% - アクセント 1" xfId="29"/>
    <cellStyle name="40% - アクセント 2" xfId="3"/>
    <cellStyle name="40% - アクセント 3" xfId="31"/>
    <cellStyle name="40% - アクセント 4" xfId="33"/>
    <cellStyle name="40% - アクセント 5" xfId="34"/>
    <cellStyle name="40% - アクセント 6" xfId="35"/>
    <cellStyle name="60% - アクセント 1" xfId="15"/>
    <cellStyle name="60% - アクセント 2" xfId="4"/>
    <cellStyle name="60% - アクセント 3" xfId="18"/>
    <cellStyle name="60% - アクセント 4" xfId="19"/>
    <cellStyle name="60% - アクセント 5" xfId="20"/>
    <cellStyle name="60% - アクセント 6" xfId="2"/>
    <cellStyle name="アクセント 1" xfId="38"/>
    <cellStyle name="アクセント 2" xfId="7"/>
    <cellStyle name="アクセント 3" xfId="39"/>
    <cellStyle name="アクセント 4" xfId="9"/>
    <cellStyle name="アクセント 5" xfId="40"/>
    <cellStyle name="アクセント 6" xfId="41"/>
    <cellStyle name="タイトル" xfId="27"/>
    <cellStyle name="チェック セル" xfId="23"/>
    <cellStyle name="どちらでもない" xfId="22"/>
    <cellStyle name="パーセント" xfId="8" builtinId="5"/>
    <cellStyle name="メモ" xfId="14"/>
    <cellStyle name="リンク セル" xfId="28"/>
    <cellStyle name="悪い" xfId="25"/>
    <cellStyle name="計算" xfId="45"/>
    <cellStyle name="警告文" xfId="36"/>
    <cellStyle name="桁区切り" xfId="6" builtinId="6"/>
    <cellStyle name="桁区切り 2" xfId="47"/>
    <cellStyle name="桁区切り[0]_14-1～14-3" xfId="21"/>
    <cellStyle name="見出し 1" xfId="42"/>
    <cellStyle name="見出し 2" xfId="44"/>
    <cellStyle name="見出し 3" xfId="46"/>
    <cellStyle name="見出し 4" xfId="10"/>
    <cellStyle name="集計" xfId="30"/>
    <cellStyle name="出力" xfId="43"/>
    <cellStyle name="説明文" xfId="26"/>
    <cellStyle name="入力" xfId="24"/>
    <cellStyle name="標準" xfId="0" builtinId="0"/>
    <cellStyle name="標準 2" xfId="48"/>
    <cellStyle name="標準_14-13" xfId="32"/>
    <cellStyle name="標準_Sheet1" xfId="17"/>
    <cellStyle name="良い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18</xdr:col>
      <xdr:colOff>123825</xdr:colOff>
      <xdr:row>36</xdr:row>
      <xdr:rowOff>0</xdr:rowOff>
    </xdr:to>
    <xdr:sp macro="" textlink="">
      <xdr:nvSpPr>
        <xdr:cNvPr id="1025" name="Line 1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142875" y="6276975"/>
          <a:ext cx="25527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142874</xdr:colOff>
      <xdr:row>5</xdr:row>
      <xdr:rowOff>0</xdr:rowOff>
    </xdr:from>
    <xdr:to>
      <xdr:col>11</xdr:col>
      <xdr:colOff>9524</xdr:colOff>
      <xdr:row>7</xdr:row>
      <xdr:rowOff>0</xdr:rowOff>
    </xdr:to>
    <xdr:sp macro="" textlink="">
      <xdr:nvSpPr>
        <xdr:cNvPr id="1027" name="直線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>
          <a:off x="142874" y="981075"/>
          <a:ext cx="143827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45</xdr:row>
      <xdr:rowOff>19050</xdr:rowOff>
    </xdr:from>
    <xdr:to>
      <xdr:col>8</xdr:col>
      <xdr:colOff>9525</xdr:colOff>
      <xdr:row>47</xdr:row>
      <xdr:rowOff>9525</xdr:rowOff>
    </xdr:to>
    <xdr:sp macro="" textlink="">
      <xdr:nvSpPr>
        <xdr:cNvPr id="1029" name="直線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161925" y="8239125"/>
          <a:ext cx="990600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0</xdr:row>
      <xdr:rowOff>0</xdr:rowOff>
    </xdr:from>
    <xdr:to>
      <xdr:col>11</xdr:col>
      <xdr:colOff>9525</xdr:colOff>
      <xdr:row>0</xdr:row>
      <xdr:rowOff>9525</xdr:rowOff>
    </xdr:to>
    <xdr:sp macro="" textlink="">
      <xdr:nvSpPr>
        <xdr:cNvPr id="10327" name="Line 1">
          <a:extLst>
            <a:ext uri="{FF2B5EF4-FFF2-40B4-BE49-F238E27FC236}">
              <a16:creationId xmlns:a16="http://schemas.microsoft.com/office/drawing/2014/main" id="{00000000-0008-0000-0900-000057280000}"/>
            </a:ext>
          </a:extLst>
        </xdr:cNvPr>
        <xdr:cNvSpPr>
          <a:spLocks noChangeShapeType="1"/>
        </xdr:cNvSpPr>
      </xdr:nvSpPr>
      <xdr:spPr bwMode="auto">
        <a:xfrm>
          <a:off x="1571625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0</xdr:row>
      <xdr:rowOff>0</xdr:rowOff>
    </xdr:from>
    <xdr:to>
      <xdr:col>11</xdr:col>
      <xdr:colOff>9525</xdr:colOff>
      <xdr:row>0</xdr:row>
      <xdr:rowOff>9525</xdr:rowOff>
    </xdr:to>
    <xdr:sp macro="" textlink="">
      <xdr:nvSpPr>
        <xdr:cNvPr id="10330" name="Line 4">
          <a:extLst>
            <a:ext uri="{FF2B5EF4-FFF2-40B4-BE49-F238E27FC236}">
              <a16:creationId xmlns:a16="http://schemas.microsoft.com/office/drawing/2014/main" id="{00000000-0008-0000-0900-00005A280000}"/>
            </a:ext>
          </a:extLst>
        </xdr:cNvPr>
        <xdr:cNvSpPr>
          <a:spLocks noChangeShapeType="1"/>
        </xdr:cNvSpPr>
      </xdr:nvSpPr>
      <xdr:spPr bwMode="auto">
        <a:xfrm>
          <a:off x="1571625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0</xdr:row>
      <xdr:rowOff>0</xdr:rowOff>
    </xdr:from>
    <xdr:to>
      <xdr:col>11</xdr:col>
      <xdr:colOff>9525</xdr:colOff>
      <xdr:row>0</xdr:row>
      <xdr:rowOff>9525</xdr:rowOff>
    </xdr:to>
    <xdr:sp macro="" textlink="">
      <xdr:nvSpPr>
        <xdr:cNvPr id="10331" name="Line 5">
          <a:extLst>
            <a:ext uri="{FF2B5EF4-FFF2-40B4-BE49-F238E27FC236}">
              <a16:creationId xmlns:a16="http://schemas.microsoft.com/office/drawing/2014/main" id="{00000000-0008-0000-0900-00005B280000}"/>
            </a:ext>
          </a:extLst>
        </xdr:cNvPr>
        <xdr:cNvSpPr>
          <a:spLocks noChangeShapeType="1"/>
        </xdr:cNvSpPr>
      </xdr:nvSpPr>
      <xdr:spPr bwMode="auto">
        <a:xfrm>
          <a:off x="1571625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0</xdr:row>
      <xdr:rowOff>0</xdr:rowOff>
    </xdr:from>
    <xdr:to>
      <xdr:col>11</xdr:col>
      <xdr:colOff>9525</xdr:colOff>
      <xdr:row>0</xdr:row>
      <xdr:rowOff>9525</xdr:rowOff>
    </xdr:to>
    <xdr:sp macro="" textlink="">
      <xdr:nvSpPr>
        <xdr:cNvPr id="10333" name="Line 7">
          <a:extLst>
            <a:ext uri="{FF2B5EF4-FFF2-40B4-BE49-F238E27FC236}">
              <a16:creationId xmlns:a16="http://schemas.microsoft.com/office/drawing/2014/main" id="{00000000-0008-0000-0900-00005D280000}"/>
            </a:ext>
          </a:extLst>
        </xdr:cNvPr>
        <xdr:cNvSpPr>
          <a:spLocks noChangeShapeType="1"/>
        </xdr:cNvSpPr>
      </xdr:nvSpPr>
      <xdr:spPr bwMode="auto">
        <a:xfrm>
          <a:off x="1571625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23</xdr:row>
      <xdr:rowOff>19050</xdr:rowOff>
    </xdr:from>
    <xdr:to>
      <xdr:col>8</xdr:col>
      <xdr:colOff>133350</xdr:colOff>
      <xdr:row>25</xdr:row>
      <xdr:rowOff>0</xdr:rowOff>
    </xdr:to>
    <xdr:sp macro="" textlink="">
      <xdr:nvSpPr>
        <xdr:cNvPr id="10334" name="Line 9">
          <a:extLst>
            <a:ext uri="{FF2B5EF4-FFF2-40B4-BE49-F238E27FC236}">
              <a16:creationId xmlns:a16="http://schemas.microsoft.com/office/drawing/2014/main" id="{00000000-0008-0000-0900-00005E280000}"/>
            </a:ext>
          </a:extLst>
        </xdr:cNvPr>
        <xdr:cNvSpPr>
          <a:spLocks noChangeShapeType="1"/>
        </xdr:cNvSpPr>
      </xdr:nvSpPr>
      <xdr:spPr bwMode="auto">
        <a:xfrm>
          <a:off x="171450" y="4410075"/>
          <a:ext cx="110490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33</xdr:row>
      <xdr:rowOff>142875</xdr:rowOff>
    </xdr:from>
    <xdr:to>
      <xdr:col>8</xdr:col>
      <xdr:colOff>0</xdr:colOff>
      <xdr:row>36</xdr:row>
      <xdr:rowOff>0</xdr:rowOff>
    </xdr:to>
    <xdr:sp macro="" textlink="">
      <xdr:nvSpPr>
        <xdr:cNvPr id="10336" name="直線 96">
          <a:extLst>
            <a:ext uri="{FF2B5EF4-FFF2-40B4-BE49-F238E27FC236}">
              <a16:creationId xmlns:a16="http://schemas.microsoft.com/office/drawing/2014/main" id="{00000000-0008-0000-0900-000060280000}"/>
            </a:ext>
          </a:extLst>
        </xdr:cNvPr>
        <xdr:cNvSpPr>
          <a:spLocks noChangeShapeType="1"/>
        </xdr:cNvSpPr>
      </xdr:nvSpPr>
      <xdr:spPr bwMode="auto">
        <a:xfrm>
          <a:off x="152400" y="6534150"/>
          <a:ext cx="990600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02" name="Line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03" name="Line 3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14</xdr:col>
      <xdr:colOff>0</xdr:colOff>
      <xdr:row>17</xdr:row>
      <xdr:rowOff>9525</xdr:rowOff>
    </xdr:to>
    <xdr:sp macro="" textlink="">
      <xdr:nvSpPr>
        <xdr:cNvPr id="2" name="直線 4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42875" y="2676525"/>
          <a:ext cx="1857375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23</xdr:row>
      <xdr:rowOff>9525</xdr:rowOff>
    </xdr:from>
    <xdr:to>
      <xdr:col>15</xdr:col>
      <xdr:colOff>123825</xdr:colOff>
      <xdr:row>24</xdr:row>
      <xdr:rowOff>142875</xdr:rowOff>
    </xdr:to>
    <xdr:sp macro="" textlink="">
      <xdr:nvSpPr>
        <xdr:cNvPr id="4133" name="直線 37">
          <a:extLst>
            <a:ext uri="{FF2B5EF4-FFF2-40B4-BE49-F238E27FC236}">
              <a16:creationId xmlns:a16="http://schemas.microsoft.com/office/drawing/2014/main" id="{00000000-0008-0000-0300-000025100000}"/>
            </a:ext>
          </a:extLst>
        </xdr:cNvPr>
        <xdr:cNvSpPr>
          <a:spLocks noChangeShapeType="1"/>
        </xdr:cNvSpPr>
      </xdr:nvSpPr>
      <xdr:spPr bwMode="auto">
        <a:xfrm>
          <a:off x="133350" y="4257675"/>
          <a:ext cx="213360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38</xdr:row>
      <xdr:rowOff>9525</xdr:rowOff>
    </xdr:from>
    <xdr:to>
      <xdr:col>16</xdr:col>
      <xdr:colOff>0</xdr:colOff>
      <xdr:row>40</xdr:row>
      <xdr:rowOff>9525</xdr:rowOff>
    </xdr:to>
    <xdr:sp macro="" textlink="">
      <xdr:nvSpPr>
        <xdr:cNvPr id="4134" name="直線 38">
          <a:extLst>
            <a:ext uri="{FF2B5EF4-FFF2-40B4-BE49-F238E27FC236}">
              <a16:creationId xmlns:a16="http://schemas.microsoft.com/office/drawing/2014/main" id="{00000000-0008-0000-0300-000026100000}"/>
            </a:ext>
          </a:extLst>
        </xdr:cNvPr>
        <xdr:cNvSpPr>
          <a:spLocks noChangeShapeType="1"/>
        </xdr:cNvSpPr>
      </xdr:nvSpPr>
      <xdr:spPr bwMode="auto">
        <a:xfrm>
          <a:off x="133350" y="7305675"/>
          <a:ext cx="21526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9525</xdr:rowOff>
    </xdr:from>
    <xdr:to>
      <xdr:col>9</xdr:col>
      <xdr:colOff>0</xdr:colOff>
      <xdr:row>5</xdr:row>
      <xdr:rowOff>9525</xdr:rowOff>
    </xdr:to>
    <xdr:sp macro="" textlink="">
      <xdr:nvSpPr>
        <xdr:cNvPr id="4137" name="Line 11">
          <a:extLst>
            <a:ext uri="{FF2B5EF4-FFF2-40B4-BE49-F238E27FC236}">
              <a16:creationId xmlns:a16="http://schemas.microsoft.com/office/drawing/2014/main" id="{00000000-0008-0000-0300-000029100000}"/>
            </a:ext>
          </a:extLst>
        </xdr:cNvPr>
        <xdr:cNvSpPr>
          <a:spLocks noChangeShapeType="1"/>
        </xdr:cNvSpPr>
      </xdr:nvSpPr>
      <xdr:spPr bwMode="auto">
        <a:xfrm>
          <a:off x="142875" y="523875"/>
          <a:ext cx="11430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0</xdr:rowOff>
    </xdr:from>
    <xdr:to>
      <xdr:col>8</xdr:col>
      <xdr:colOff>133350</xdr:colOff>
      <xdr:row>13</xdr:row>
      <xdr:rowOff>9525</xdr:rowOff>
    </xdr:to>
    <xdr:sp macro="" textlink="">
      <xdr:nvSpPr>
        <xdr:cNvPr id="4141" name="Line 11">
          <a:extLst>
            <a:ext uri="{FF2B5EF4-FFF2-40B4-BE49-F238E27FC236}">
              <a16:creationId xmlns:a16="http://schemas.microsoft.com/office/drawing/2014/main" id="{00000000-0008-0000-0300-00002D100000}"/>
            </a:ext>
          </a:extLst>
        </xdr:cNvPr>
        <xdr:cNvSpPr>
          <a:spLocks noChangeShapeType="1"/>
        </xdr:cNvSpPr>
      </xdr:nvSpPr>
      <xdr:spPr bwMode="auto">
        <a:xfrm>
          <a:off x="142875" y="2076450"/>
          <a:ext cx="113347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142875</xdr:colOff>
      <xdr:row>57</xdr:row>
      <xdr:rowOff>0</xdr:rowOff>
    </xdr:from>
    <xdr:to>
      <xdr:col>44</xdr:col>
      <xdr:colOff>9525</xdr:colOff>
      <xdr:row>57</xdr:row>
      <xdr:rowOff>9525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>
          <a:off x="6286500" y="10410825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142875</xdr:colOff>
      <xdr:row>57</xdr:row>
      <xdr:rowOff>0</xdr:rowOff>
    </xdr:from>
    <xdr:to>
      <xdr:col>44</xdr:col>
      <xdr:colOff>9525</xdr:colOff>
      <xdr:row>57</xdr:row>
      <xdr:rowOff>9525</xdr:rowOff>
    </xdr:to>
    <xdr:sp macro="" textlink="">
      <xdr:nvSpPr>
        <xdr:cNvPr id="5122" name="Line 4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>
          <a:spLocks noChangeShapeType="1"/>
        </xdr:cNvSpPr>
      </xdr:nvSpPr>
      <xdr:spPr bwMode="auto">
        <a:xfrm>
          <a:off x="6286500" y="10410825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22</xdr:row>
      <xdr:rowOff>0</xdr:rowOff>
    </xdr:from>
    <xdr:to>
      <xdr:col>13</xdr:col>
      <xdr:colOff>114300</xdr:colOff>
      <xdr:row>24</xdr:row>
      <xdr:rowOff>0</xdr:rowOff>
    </xdr:to>
    <xdr:sp macro="" textlink="">
      <xdr:nvSpPr>
        <xdr:cNvPr id="5123" name="Line 10">
          <a:extLs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>
          <a:spLocks noChangeShapeType="1"/>
        </xdr:cNvSpPr>
      </xdr:nvSpPr>
      <xdr:spPr bwMode="auto">
        <a:xfrm>
          <a:off x="161925" y="4038600"/>
          <a:ext cx="18097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9525</xdr:rowOff>
    </xdr:from>
    <xdr:to>
      <xdr:col>13</xdr:col>
      <xdr:colOff>123825</xdr:colOff>
      <xdr:row>41</xdr:row>
      <xdr:rowOff>0</xdr:rowOff>
    </xdr:to>
    <xdr:sp macro="" textlink="">
      <xdr:nvSpPr>
        <xdr:cNvPr id="5127" name="Line 10">
          <a:extLst>
            <a:ext uri="{FF2B5EF4-FFF2-40B4-BE49-F238E27FC236}">
              <a16:creationId xmlns:a16="http://schemas.microsoft.com/office/drawing/2014/main" id="{00000000-0008-0000-0400-000007140000}"/>
            </a:ext>
          </a:extLst>
        </xdr:cNvPr>
        <xdr:cNvSpPr>
          <a:spLocks noChangeShapeType="1"/>
        </xdr:cNvSpPr>
      </xdr:nvSpPr>
      <xdr:spPr bwMode="auto">
        <a:xfrm>
          <a:off x="171450" y="7277100"/>
          <a:ext cx="18097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0</xdr:rowOff>
    </xdr:from>
    <xdr:to>
      <xdr:col>8</xdr:col>
      <xdr:colOff>9525</xdr:colOff>
      <xdr:row>13</xdr:row>
      <xdr:rowOff>0</xdr:rowOff>
    </xdr:to>
    <xdr:sp macro="" textlink="">
      <xdr:nvSpPr>
        <xdr:cNvPr id="5132" name="Line 11">
          <a:extLst>
            <a:ext uri="{FF2B5EF4-FFF2-40B4-BE49-F238E27FC236}">
              <a16:creationId xmlns:a16="http://schemas.microsoft.com/office/drawing/2014/main" id="{00000000-0008-0000-0400-00000C140000}"/>
            </a:ext>
          </a:extLst>
        </xdr:cNvPr>
        <xdr:cNvSpPr>
          <a:spLocks noChangeShapeType="1"/>
        </xdr:cNvSpPr>
      </xdr:nvSpPr>
      <xdr:spPr bwMode="auto">
        <a:xfrm>
          <a:off x="142875" y="2057400"/>
          <a:ext cx="10096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5133" name="Line 11">
          <a:extLst>
            <a:ext uri="{FF2B5EF4-FFF2-40B4-BE49-F238E27FC236}">
              <a16:creationId xmlns:a16="http://schemas.microsoft.com/office/drawing/2014/main" id="{00000000-0008-0000-0400-00000D140000}"/>
            </a:ext>
          </a:extLst>
        </xdr:cNvPr>
        <xdr:cNvSpPr>
          <a:spLocks noChangeShapeType="1"/>
        </xdr:cNvSpPr>
      </xdr:nvSpPr>
      <xdr:spPr bwMode="auto">
        <a:xfrm>
          <a:off x="142875" y="495300"/>
          <a:ext cx="10001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102</xdr:row>
      <xdr:rowOff>0</xdr:rowOff>
    </xdr:from>
    <xdr:to>
      <xdr:col>7</xdr:col>
      <xdr:colOff>9525</xdr:colOff>
      <xdr:row>104</xdr:row>
      <xdr:rowOff>0</xdr:rowOff>
    </xdr:to>
    <xdr:sp macro="" textlink="">
      <xdr:nvSpPr>
        <xdr:cNvPr id="5137" name="直線 17">
          <a:extLst>
            <a:ext uri="{FF2B5EF4-FFF2-40B4-BE49-F238E27FC236}">
              <a16:creationId xmlns:a16="http://schemas.microsoft.com/office/drawing/2014/main" id="{00000000-0008-0000-0400-000011140000}"/>
            </a:ext>
          </a:extLst>
        </xdr:cNvPr>
        <xdr:cNvSpPr>
          <a:spLocks noChangeShapeType="1"/>
        </xdr:cNvSpPr>
      </xdr:nvSpPr>
      <xdr:spPr bwMode="auto">
        <a:xfrm>
          <a:off x="152400" y="18630900"/>
          <a:ext cx="8572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01" name="Line 2">
          <a:extLst>
            <a:ext uri="{FF2B5EF4-FFF2-40B4-BE49-F238E27FC236}">
              <a16:creationId xmlns:a16="http://schemas.microsoft.com/office/drawing/2014/main" id="{00000000-0008-0000-0500-0000391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02" name="Line 3">
          <a:extLst>
            <a:ext uri="{FF2B5EF4-FFF2-40B4-BE49-F238E27FC236}">
              <a16:creationId xmlns:a16="http://schemas.microsoft.com/office/drawing/2014/main" id="{00000000-0008-0000-0500-00003A1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25</xdr:row>
      <xdr:rowOff>0</xdr:rowOff>
    </xdr:from>
    <xdr:to>
      <xdr:col>6</xdr:col>
      <xdr:colOff>133350</xdr:colOff>
      <xdr:row>26</xdr:row>
      <xdr:rowOff>180975</xdr:rowOff>
    </xdr:to>
    <xdr:sp macro="" textlink="">
      <xdr:nvSpPr>
        <xdr:cNvPr id="6207" name="直線 63">
          <a:extLst>
            <a:ext uri="{FF2B5EF4-FFF2-40B4-BE49-F238E27FC236}">
              <a16:creationId xmlns:a16="http://schemas.microsoft.com/office/drawing/2014/main" id="{00000000-0008-0000-0500-00003F180000}"/>
            </a:ext>
          </a:extLst>
        </xdr:cNvPr>
        <xdr:cNvSpPr>
          <a:spLocks noChangeShapeType="1"/>
        </xdr:cNvSpPr>
      </xdr:nvSpPr>
      <xdr:spPr bwMode="auto">
        <a:xfrm>
          <a:off x="152400" y="5191125"/>
          <a:ext cx="8382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14</xdr:row>
      <xdr:rowOff>0</xdr:rowOff>
    </xdr:from>
    <xdr:to>
      <xdr:col>6</xdr:col>
      <xdr:colOff>123825</xdr:colOff>
      <xdr:row>16</xdr:row>
      <xdr:rowOff>9525</xdr:rowOff>
    </xdr:to>
    <xdr:sp macro="" textlink="">
      <xdr:nvSpPr>
        <xdr:cNvPr id="6209" name="直線 65">
          <a:extLst>
            <a:ext uri="{FF2B5EF4-FFF2-40B4-BE49-F238E27FC236}">
              <a16:creationId xmlns:a16="http://schemas.microsoft.com/office/drawing/2014/main" id="{00000000-0008-0000-0500-000041180000}"/>
            </a:ext>
          </a:extLst>
        </xdr:cNvPr>
        <xdr:cNvSpPr>
          <a:spLocks noChangeShapeType="1"/>
        </xdr:cNvSpPr>
      </xdr:nvSpPr>
      <xdr:spPr bwMode="auto">
        <a:xfrm>
          <a:off x="152400" y="2867025"/>
          <a:ext cx="82867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123825</xdr:colOff>
      <xdr:row>5</xdr:row>
      <xdr:rowOff>0</xdr:rowOff>
    </xdr:to>
    <xdr:sp macro="" textlink="">
      <xdr:nvSpPr>
        <xdr:cNvPr id="6210" name="直線 66">
          <a:extLst>
            <a:ext uri="{FF2B5EF4-FFF2-40B4-BE49-F238E27FC236}">
              <a16:creationId xmlns:a16="http://schemas.microsoft.com/office/drawing/2014/main" id="{00000000-0008-0000-0500-000042180000}"/>
            </a:ext>
          </a:extLst>
        </xdr:cNvPr>
        <xdr:cNvSpPr>
          <a:spLocks noChangeShapeType="1"/>
        </xdr:cNvSpPr>
      </xdr:nvSpPr>
      <xdr:spPr bwMode="auto">
        <a:xfrm>
          <a:off x="152400" y="514350"/>
          <a:ext cx="8286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8</xdr:col>
      <xdr:colOff>9525</xdr:colOff>
      <xdr:row>38</xdr:row>
      <xdr:rowOff>0</xdr:rowOff>
    </xdr:to>
    <xdr:sp macro="" textlink="">
      <xdr:nvSpPr>
        <xdr:cNvPr id="6211" name="直線 67">
          <a:extLst>
            <a:ext uri="{FF2B5EF4-FFF2-40B4-BE49-F238E27FC236}">
              <a16:creationId xmlns:a16="http://schemas.microsoft.com/office/drawing/2014/main" id="{00000000-0008-0000-0500-000043180000}"/>
            </a:ext>
          </a:extLst>
        </xdr:cNvPr>
        <xdr:cNvSpPr>
          <a:spLocks noChangeShapeType="1"/>
        </xdr:cNvSpPr>
      </xdr:nvSpPr>
      <xdr:spPr bwMode="auto">
        <a:xfrm>
          <a:off x="142875" y="7458075"/>
          <a:ext cx="1038225" cy="3810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7</xdr:col>
      <xdr:colOff>0</xdr:colOff>
      <xdr:row>5</xdr:row>
      <xdr:rowOff>9525</xdr:rowOff>
    </xdr:to>
    <xdr:sp macro="" textlink="">
      <xdr:nvSpPr>
        <xdr:cNvPr id="7250" name="直線 82">
          <a:extLst>
            <a:ext uri="{FF2B5EF4-FFF2-40B4-BE49-F238E27FC236}">
              <a16:creationId xmlns:a16="http://schemas.microsoft.com/office/drawing/2014/main" id="{00000000-0008-0000-0600-0000521C0000}"/>
            </a:ext>
          </a:extLst>
        </xdr:cNvPr>
        <xdr:cNvSpPr>
          <a:spLocks noChangeShapeType="1"/>
        </xdr:cNvSpPr>
      </xdr:nvSpPr>
      <xdr:spPr bwMode="auto">
        <a:xfrm>
          <a:off x="152400" y="514350"/>
          <a:ext cx="8477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8</xdr:col>
      <xdr:colOff>0</xdr:colOff>
      <xdr:row>43</xdr:row>
      <xdr:rowOff>180975</xdr:rowOff>
    </xdr:to>
    <xdr:sp macro="" textlink="">
      <xdr:nvSpPr>
        <xdr:cNvPr id="7251" name="直線 83">
          <a:extLst>
            <a:ext uri="{FF2B5EF4-FFF2-40B4-BE49-F238E27FC236}">
              <a16:creationId xmlns:a16="http://schemas.microsoft.com/office/drawing/2014/main" id="{00000000-0008-0000-0600-0000531C0000}"/>
            </a:ext>
          </a:extLst>
        </xdr:cNvPr>
        <xdr:cNvSpPr>
          <a:spLocks noChangeShapeType="1"/>
        </xdr:cNvSpPr>
      </xdr:nvSpPr>
      <xdr:spPr bwMode="auto">
        <a:xfrm>
          <a:off x="152400" y="8191500"/>
          <a:ext cx="9906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7254" name="直線 86">
          <a:extLst>
            <a:ext uri="{FF2B5EF4-FFF2-40B4-BE49-F238E27FC236}">
              <a16:creationId xmlns:a16="http://schemas.microsoft.com/office/drawing/2014/main" id="{00000000-0008-0000-0600-0000561C0000}"/>
            </a:ext>
          </a:extLst>
        </xdr:cNvPr>
        <xdr:cNvSpPr>
          <a:spLocks noChangeShapeType="1"/>
        </xdr:cNvSpPr>
      </xdr:nvSpPr>
      <xdr:spPr bwMode="auto">
        <a:xfrm>
          <a:off x="142875" y="3981450"/>
          <a:ext cx="1000125" cy="38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14</xdr:col>
      <xdr:colOff>133350</xdr:colOff>
      <xdr:row>4</xdr:row>
      <xdr:rowOff>180975</xdr:rowOff>
    </xdr:to>
    <xdr:sp macro="" textlink="">
      <xdr:nvSpPr>
        <xdr:cNvPr id="8248" name="Line 11">
          <a:extLst>
            <a:ext uri="{FF2B5EF4-FFF2-40B4-BE49-F238E27FC236}">
              <a16:creationId xmlns:a16="http://schemas.microsoft.com/office/drawing/2014/main" id="{00000000-0008-0000-0700-000038200000}"/>
            </a:ext>
          </a:extLst>
        </xdr:cNvPr>
        <xdr:cNvSpPr>
          <a:spLocks noChangeShapeType="1"/>
        </xdr:cNvSpPr>
      </xdr:nvSpPr>
      <xdr:spPr bwMode="auto">
        <a:xfrm>
          <a:off x="171450" y="504825"/>
          <a:ext cx="19621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8258" name="Line 11">
          <a:extLst>
            <a:ext uri="{FF2B5EF4-FFF2-40B4-BE49-F238E27FC236}">
              <a16:creationId xmlns:a16="http://schemas.microsoft.com/office/drawing/2014/main" id="{00000000-0008-0000-0700-000042200000}"/>
            </a:ext>
          </a:extLst>
        </xdr:cNvPr>
        <xdr:cNvSpPr>
          <a:spLocks noChangeShapeType="1"/>
        </xdr:cNvSpPr>
      </xdr:nvSpPr>
      <xdr:spPr bwMode="auto">
        <a:xfrm>
          <a:off x="142875" y="7972425"/>
          <a:ext cx="20002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142875</xdr:colOff>
      <xdr:row>0</xdr:row>
      <xdr:rowOff>0</xdr:rowOff>
    </xdr:from>
    <xdr:to>
      <xdr:col>46</xdr:col>
      <xdr:colOff>9525</xdr:colOff>
      <xdr:row>0</xdr:row>
      <xdr:rowOff>9525</xdr:rowOff>
    </xdr:to>
    <xdr:sp macro="" textlink="">
      <xdr:nvSpPr>
        <xdr:cNvPr id="9275" name="Line 1">
          <a:extLst>
            <a:ext uri="{FF2B5EF4-FFF2-40B4-BE49-F238E27FC236}">
              <a16:creationId xmlns:a16="http://schemas.microsoft.com/office/drawing/2014/main" id="{00000000-0008-0000-0800-00003B240000}"/>
            </a:ext>
          </a:extLst>
        </xdr:cNvPr>
        <xdr:cNvSpPr>
          <a:spLocks noChangeShapeType="1"/>
        </xdr:cNvSpPr>
      </xdr:nvSpPr>
      <xdr:spPr bwMode="auto">
        <a:xfrm>
          <a:off x="657225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142875</xdr:colOff>
      <xdr:row>0</xdr:row>
      <xdr:rowOff>0</xdr:rowOff>
    </xdr:from>
    <xdr:to>
      <xdr:col>46</xdr:col>
      <xdr:colOff>9525</xdr:colOff>
      <xdr:row>0</xdr:row>
      <xdr:rowOff>9525</xdr:rowOff>
    </xdr:to>
    <xdr:sp macro="" textlink="">
      <xdr:nvSpPr>
        <xdr:cNvPr id="9278" name="Line 4">
          <a:extLst>
            <a:ext uri="{FF2B5EF4-FFF2-40B4-BE49-F238E27FC236}">
              <a16:creationId xmlns:a16="http://schemas.microsoft.com/office/drawing/2014/main" id="{00000000-0008-0000-0800-00003E240000}"/>
            </a:ext>
          </a:extLst>
        </xdr:cNvPr>
        <xdr:cNvSpPr>
          <a:spLocks noChangeShapeType="1"/>
        </xdr:cNvSpPr>
      </xdr:nvSpPr>
      <xdr:spPr bwMode="auto">
        <a:xfrm>
          <a:off x="657225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142875</xdr:colOff>
      <xdr:row>0</xdr:row>
      <xdr:rowOff>0</xdr:rowOff>
    </xdr:from>
    <xdr:to>
      <xdr:col>46</xdr:col>
      <xdr:colOff>9525</xdr:colOff>
      <xdr:row>0</xdr:row>
      <xdr:rowOff>9525</xdr:rowOff>
    </xdr:to>
    <xdr:sp macro="" textlink="">
      <xdr:nvSpPr>
        <xdr:cNvPr id="9279" name="Line 7">
          <a:extLst>
            <a:ext uri="{FF2B5EF4-FFF2-40B4-BE49-F238E27FC236}">
              <a16:creationId xmlns:a16="http://schemas.microsoft.com/office/drawing/2014/main" id="{00000000-0008-0000-0800-00003F240000}"/>
            </a:ext>
          </a:extLst>
        </xdr:cNvPr>
        <xdr:cNvSpPr>
          <a:spLocks noChangeShapeType="1"/>
        </xdr:cNvSpPr>
      </xdr:nvSpPr>
      <xdr:spPr bwMode="auto">
        <a:xfrm>
          <a:off x="657225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3</xdr:row>
      <xdr:rowOff>28575</xdr:rowOff>
    </xdr:from>
    <xdr:to>
      <xdr:col>8</xdr:col>
      <xdr:colOff>9525</xdr:colOff>
      <xdr:row>5</xdr:row>
      <xdr:rowOff>9525</xdr:rowOff>
    </xdr:to>
    <xdr:sp macro="" textlink="">
      <xdr:nvSpPr>
        <xdr:cNvPr id="9280" name="Line 10">
          <a:extLst>
            <a:ext uri="{FF2B5EF4-FFF2-40B4-BE49-F238E27FC236}">
              <a16:creationId xmlns:a16="http://schemas.microsoft.com/office/drawing/2014/main" id="{00000000-0008-0000-0800-000040240000}"/>
            </a:ext>
          </a:extLst>
        </xdr:cNvPr>
        <xdr:cNvSpPr>
          <a:spLocks noChangeShapeType="1"/>
        </xdr:cNvSpPr>
      </xdr:nvSpPr>
      <xdr:spPr bwMode="auto">
        <a:xfrm>
          <a:off x="161925" y="523875"/>
          <a:ext cx="99060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15</xdr:row>
      <xdr:rowOff>9525</xdr:rowOff>
    </xdr:from>
    <xdr:to>
      <xdr:col>7</xdr:col>
      <xdr:colOff>0</xdr:colOff>
      <xdr:row>18</xdr:row>
      <xdr:rowOff>9525</xdr:rowOff>
    </xdr:to>
    <xdr:sp macro="" textlink="">
      <xdr:nvSpPr>
        <xdr:cNvPr id="9281" name="直線 65">
          <a:extLst>
            <a:ext uri="{FF2B5EF4-FFF2-40B4-BE49-F238E27FC236}">
              <a16:creationId xmlns:a16="http://schemas.microsoft.com/office/drawing/2014/main" id="{00000000-0008-0000-0800-000041240000}"/>
            </a:ext>
          </a:extLst>
        </xdr:cNvPr>
        <xdr:cNvSpPr>
          <a:spLocks noChangeShapeType="1"/>
        </xdr:cNvSpPr>
      </xdr:nvSpPr>
      <xdr:spPr bwMode="auto">
        <a:xfrm>
          <a:off x="152400" y="2647950"/>
          <a:ext cx="847725" cy="571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61</xdr:row>
      <xdr:rowOff>0</xdr:rowOff>
    </xdr:from>
    <xdr:to>
      <xdr:col>8</xdr:col>
      <xdr:colOff>0</xdr:colOff>
      <xdr:row>63</xdr:row>
      <xdr:rowOff>9525</xdr:rowOff>
    </xdr:to>
    <xdr:sp macro="" textlink="">
      <xdr:nvSpPr>
        <xdr:cNvPr id="9283" name="直線 67">
          <a:extLst>
            <a:ext uri="{FF2B5EF4-FFF2-40B4-BE49-F238E27FC236}">
              <a16:creationId xmlns:a16="http://schemas.microsoft.com/office/drawing/2014/main" id="{00000000-0008-0000-0800-000043240000}"/>
            </a:ext>
          </a:extLst>
        </xdr:cNvPr>
        <xdr:cNvSpPr>
          <a:spLocks noChangeShapeType="1"/>
        </xdr:cNvSpPr>
      </xdr:nvSpPr>
      <xdr:spPr bwMode="auto">
        <a:xfrm>
          <a:off x="152400" y="11115675"/>
          <a:ext cx="99060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7</xdr:col>
      <xdr:colOff>133350</xdr:colOff>
      <xdr:row>76</xdr:row>
      <xdr:rowOff>9525</xdr:rowOff>
    </xdr:to>
    <xdr:sp macro="" textlink="">
      <xdr:nvSpPr>
        <xdr:cNvPr id="9285" name="直線 69">
          <a:extLst>
            <a:ext uri="{FF2B5EF4-FFF2-40B4-BE49-F238E27FC236}">
              <a16:creationId xmlns:a16="http://schemas.microsoft.com/office/drawing/2014/main" id="{00000000-0008-0000-0800-000045240000}"/>
            </a:ext>
          </a:extLst>
        </xdr:cNvPr>
        <xdr:cNvSpPr>
          <a:spLocks noChangeShapeType="1"/>
        </xdr:cNvSpPr>
      </xdr:nvSpPr>
      <xdr:spPr bwMode="auto">
        <a:xfrm>
          <a:off x="152400" y="13744575"/>
          <a:ext cx="981075" cy="3524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4"/>
  <sheetViews>
    <sheetView view="pageBreakPreview" zoomScaleNormal="120" zoomScaleSheetLayoutView="100" workbookViewId="0">
      <selection activeCell="A3" sqref="A3"/>
    </sheetView>
  </sheetViews>
  <sheetFormatPr defaultColWidth="1.875" defaultRowHeight="13.5"/>
  <cols>
    <col min="1" max="1" width="1.875" style="145" customWidth="1"/>
    <col min="2" max="16384" width="1.875" style="145"/>
  </cols>
  <sheetData>
    <row r="1" spans="1:50" s="113" customFormat="1" ht="13.7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152"/>
      <c r="AW1" s="156"/>
      <c r="AX1" s="156"/>
    </row>
    <row r="2" spans="1:50" s="113" customFormat="1" ht="13.7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152"/>
      <c r="AW2" s="156"/>
      <c r="AX2" s="156"/>
    </row>
    <row r="3" spans="1:50" s="113" customFormat="1" ht="12">
      <c r="A3" s="98"/>
      <c r="B3" s="98"/>
      <c r="C3" s="98"/>
      <c r="D3" s="98"/>
      <c r="E3" s="98"/>
      <c r="F3" s="98"/>
      <c r="G3" s="98"/>
      <c r="H3" s="98"/>
      <c r="I3" s="98"/>
      <c r="AX3" s="98"/>
    </row>
    <row r="4" spans="1:50" s="113" customFormat="1" ht="14.25">
      <c r="A4" s="215" t="s">
        <v>280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122"/>
      <c r="AW4" s="69"/>
      <c r="AX4" s="69"/>
    </row>
    <row r="5" spans="1:50" s="113" customFormat="1" ht="1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265" t="s">
        <v>285</v>
      </c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V5" s="150"/>
      <c r="AW5" s="98"/>
      <c r="AX5" s="147"/>
    </row>
    <row r="6" spans="1:50" s="113" customFormat="1" ht="13.7" customHeight="1">
      <c r="A6" s="75"/>
      <c r="B6" s="216" t="s">
        <v>1</v>
      </c>
      <c r="C6" s="217"/>
      <c r="D6" s="217"/>
      <c r="E6" s="217"/>
      <c r="F6" s="217"/>
      <c r="G6" s="217"/>
      <c r="H6" s="217"/>
      <c r="I6" s="217"/>
      <c r="J6" s="217"/>
      <c r="K6" s="218"/>
      <c r="L6" s="214" t="s">
        <v>281</v>
      </c>
      <c r="M6" s="214"/>
      <c r="N6" s="214"/>
      <c r="O6" s="214"/>
      <c r="P6" s="214"/>
      <c r="Q6" s="214"/>
      <c r="R6" s="214" t="s">
        <v>286</v>
      </c>
      <c r="S6" s="214"/>
      <c r="T6" s="214"/>
      <c r="U6" s="214"/>
      <c r="V6" s="214"/>
      <c r="W6" s="214"/>
      <c r="X6" s="214" t="s">
        <v>287</v>
      </c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165"/>
      <c r="AQ6" s="119"/>
      <c r="AR6" s="119"/>
      <c r="AS6" s="119"/>
      <c r="AT6" s="119"/>
      <c r="AU6" s="119"/>
      <c r="AV6" s="75"/>
    </row>
    <row r="7" spans="1:50" s="113" customFormat="1" ht="13.7" customHeight="1">
      <c r="A7" s="75"/>
      <c r="B7" s="219" t="s">
        <v>291</v>
      </c>
      <c r="C7" s="220"/>
      <c r="D7" s="220"/>
      <c r="E7" s="220"/>
      <c r="F7" s="220"/>
      <c r="G7" s="220"/>
      <c r="H7" s="220"/>
      <c r="I7" s="220"/>
      <c r="J7" s="220"/>
      <c r="K7" s="221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 t="s">
        <v>282</v>
      </c>
      <c r="Y7" s="214"/>
      <c r="Z7" s="214"/>
      <c r="AA7" s="214"/>
      <c r="AB7" s="214"/>
      <c r="AC7" s="214"/>
      <c r="AD7" s="214" t="s">
        <v>284</v>
      </c>
      <c r="AE7" s="214"/>
      <c r="AF7" s="214"/>
      <c r="AG7" s="214"/>
      <c r="AH7" s="214"/>
      <c r="AI7" s="214"/>
      <c r="AJ7" s="214" t="s">
        <v>283</v>
      </c>
      <c r="AK7" s="214"/>
      <c r="AL7" s="214"/>
      <c r="AM7" s="214"/>
      <c r="AN7" s="214"/>
      <c r="AO7" s="214"/>
      <c r="AP7" s="166"/>
      <c r="AQ7" s="164"/>
      <c r="AR7" s="164"/>
      <c r="AS7" s="164"/>
      <c r="AT7" s="164"/>
      <c r="AU7" s="164"/>
      <c r="AW7" s="98"/>
    </row>
    <row r="8" spans="1:50" s="113" customFormat="1" ht="15" customHeight="1">
      <c r="A8" s="98"/>
      <c r="B8" s="214" t="s">
        <v>320</v>
      </c>
      <c r="C8" s="214"/>
      <c r="D8" s="214"/>
      <c r="E8" s="214"/>
      <c r="F8" s="214"/>
      <c r="G8" s="214"/>
      <c r="H8" s="214"/>
      <c r="I8" s="214"/>
      <c r="J8" s="214"/>
      <c r="K8" s="214"/>
      <c r="L8" s="266">
        <v>15</v>
      </c>
      <c r="M8" s="266"/>
      <c r="N8" s="266"/>
      <c r="O8" s="266"/>
      <c r="P8" s="266"/>
      <c r="Q8" s="266"/>
      <c r="R8" s="266">
        <v>1727</v>
      </c>
      <c r="S8" s="266"/>
      <c r="T8" s="266"/>
      <c r="U8" s="266"/>
      <c r="V8" s="266"/>
      <c r="W8" s="266"/>
      <c r="X8" s="267">
        <f t="shared" ref="X8:X9" si="0">AD8+AJ8</f>
        <v>1162</v>
      </c>
      <c r="Y8" s="267"/>
      <c r="Z8" s="267"/>
      <c r="AA8" s="267"/>
      <c r="AB8" s="267"/>
      <c r="AC8" s="267"/>
      <c r="AD8" s="266">
        <v>371</v>
      </c>
      <c r="AE8" s="266"/>
      <c r="AF8" s="266"/>
      <c r="AG8" s="266"/>
      <c r="AH8" s="266"/>
      <c r="AI8" s="266"/>
      <c r="AJ8" s="266">
        <v>791</v>
      </c>
      <c r="AK8" s="266"/>
      <c r="AL8" s="266"/>
      <c r="AM8" s="266"/>
      <c r="AN8" s="266"/>
      <c r="AO8" s="266"/>
      <c r="AP8" s="160"/>
      <c r="AQ8" s="161"/>
      <c r="AR8" s="161"/>
      <c r="AS8" s="161"/>
      <c r="AT8" s="161"/>
      <c r="AU8" s="161"/>
    </row>
    <row r="9" spans="1:50" s="113" customFormat="1" ht="15" customHeight="1">
      <c r="A9" s="98"/>
      <c r="B9" s="214" t="s">
        <v>325</v>
      </c>
      <c r="C9" s="214"/>
      <c r="D9" s="214"/>
      <c r="E9" s="214"/>
      <c r="F9" s="214"/>
      <c r="G9" s="214"/>
      <c r="H9" s="214"/>
      <c r="I9" s="214"/>
      <c r="J9" s="214"/>
      <c r="K9" s="214"/>
      <c r="L9" s="267">
        <v>15</v>
      </c>
      <c r="M9" s="267"/>
      <c r="N9" s="267"/>
      <c r="O9" s="267"/>
      <c r="P9" s="267"/>
      <c r="Q9" s="267"/>
      <c r="R9" s="266">
        <v>1727</v>
      </c>
      <c r="S9" s="266"/>
      <c r="T9" s="266"/>
      <c r="U9" s="266"/>
      <c r="V9" s="266"/>
      <c r="W9" s="266"/>
      <c r="X9" s="267">
        <f t="shared" si="0"/>
        <v>1189</v>
      </c>
      <c r="Y9" s="267"/>
      <c r="Z9" s="267"/>
      <c r="AA9" s="267"/>
      <c r="AB9" s="267"/>
      <c r="AC9" s="267"/>
      <c r="AD9" s="267">
        <v>402</v>
      </c>
      <c r="AE9" s="267"/>
      <c r="AF9" s="267"/>
      <c r="AG9" s="267"/>
      <c r="AH9" s="267"/>
      <c r="AI9" s="267"/>
      <c r="AJ9" s="267">
        <v>787</v>
      </c>
      <c r="AK9" s="267"/>
      <c r="AL9" s="267"/>
      <c r="AM9" s="267"/>
      <c r="AN9" s="267"/>
      <c r="AO9" s="267"/>
      <c r="AP9" s="160"/>
      <c r="AQ9" s="161"/>
      <c r="AR9" s="161"/>
      <c r="AS9" s="161"/>
      <c r="AT9" s="161"/>
      <c r="AU9" s="161"/>
    </row>
    <row r="10" spans="1:50" s="113" customFormat="1" ht="15" customHeight="1">
      <c r="A10" s="98"/>
      <c r="B10" s="214" t="s">
        <v>326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67">
        <v>15</v>
      </c>
      <c r="M10" s="267"/>
      <c r="N10" s="267"/>
      <c r="O10" s="267"/>
      <c r="P10" s="267"/>
      <c r="Q10" s="267"/>
      <c r="R10" s="266">
        <v>1727</v>
      </c>
      <c r="S10" s="266"/>
      <c r="T10" s="266"/>
      <c r="U10" s="266"/>
      <c r="V10" s="266"/>
      <c r="W10" s="266"/>
      <c r="X10" s="267">
        <f t="shared" ref="X10:X11" si="1">AD10+AJ10</f>
        <v>1186</v>
      </c>
      <c r="Y10" s="267"/>
      <c r="Z10" s="267"/>
      <c r="AA10" s="267"/>
      <c r="AB10" s="267"/>
      <c r="AC10" s="267"/>
      <c r="AD10" s="268">
        <v>407</v>
      </c>
      <c r="AE10" s="269"/>
      <c r="AF10" s="269"/>
      <c r="AG10" s="269"/>
      <c r="AH10" s="269"/>
      <c r="AI10" s="270"/>
      <c r="AJ10" s="268">
        <v>779</v>
      </c>
      <c r="AK10" s="269"/>
      <c r="AL10" s="269"/>
      <c r="AM10" s="269"/>
      <c r="AN10" s="269"/>
      <c r="AO10" s="270"/>
      <c r="AP10" s="160"/>
      <c r="AQ10" s="161"/>
      <c r="AR10" s="161"/>
      <c r="AS10" s="161"/>
      <c r="AT10" s="161"/>
      <c r="AU10" s="161"/>
    </row>
    <row r="11" spans="1:50" s="113" customFormat="1" ht="15" customHeight="1">
      <c r="A11" s="146"/>
      <c r="B11" s="214" t="s">
        <v>350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67">
        <v>15</v>
      </c>
      <c r="M11" s="267"/>
      <c r="N11" s="267"/>
      <c r="O11" s="267"/>
      <c r="P11" s="267"/>
      <c r="Q11" s="267"/>
      <c r="R11" s="266">
        <v>1727</v>
      </c>
      <c r="S11" s="266"/>
      <c r="T11" s="266"/>
      <c r="U11" s="266"/>
      <c r="V11" s="266"/>
      <c r="W11" s="266"/>
      <c r="X11" s="267">
        <f t="shared" si="1"/>
        <v>1211</v>
      </c>
      <c r="Y11" s="267"/>
      <c r="Z11" s="267"/>
      <c r="AA11" s="267"/>
      <c r="AB11" s="267"/>
      <c r="AC11" s="267"/>
      <c r="AD11" s="268">
        <v>414</v>
      </c>
      <c r="AE11" s="269"/>
      <c r="AF11" s="269"/>
      <c r="AG11" s="269"/>
      <c r="AH11" s="269"/>
      <c r="AI11" s="270"/>
      <c r="AJ11" s="268">
        <v>797</v>
      </c>
      <c r="AK11" s="269"/>
      <c r="AL11" s="269"/>
      <c r="AM11" s="269"/>
      <c r="AN11" s="269"/>
      <c r="AO11" s="270"/>
      <c r="AP11" s="160"/>
      <c r="AQ11" s="161"/>
      <c r="AR11" s="161"/>
      <c r="AS11" s="161"/>
      <c r="AT11" s="161"/>
      <c r="AU11" s="161"/>
    </row>
    <row r="12" spans="1:50" s="113" customFormat="1" ht="15" customHeight="1">
      <c r="A12" s="98"/>
      <c r="B12" s="214" t="s">
        <v>377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66">
        <v>15</v>
      </c>
      <c r="M12" s="266"/>
      <c r="N12" s="266"/>
      <c r="O12" s="266"/>
      <c r="P12" s="266"/>
      <c r="Q12" s="266"/>
      <c r="R12" s="266">
        <f>SUM(W16:SR30)</f>
        <v>2436</v>
      </c>
      <c r="S12" s="266"/>
      <c r="T12" s="266"/>
      <c r="U12" s="266"/>
      <c r="V12" s="266"/>
      <c r="W12" s="266"/>
      <c r="X12" s="267">
        <f t="shared" ref="X12" si="2">AD12+AJ12</f>
        <v>1218</v>
      </c>
      <c r="Y12" s="267"/>
      <c r="Z12" s="267"/>
      <c r="AA12" s="267"/>
      <c r="AB12" s="267"/>
      <c r="AC12" s="267"/>
      <c r="AD12" s="266">
        <f>SUM(AD16:AI30)</f>
        <v>796</v>
      </c>
      <c r="AE12" s="266"/>
      <c r="AF12" s="266"/>
      <c r="AG12" s="266"/>
      <c r="AH12" s="266"/>
      <c r="AI12" s="266"/>
      <c r="AJ12" s="266">
        <f>SUM(AJ16:AO30)</f>
        <v>422</v>
      </c>
      <c r="AK12" s="266"/>
      <c r="AL12" s="266"/>
      <c r="AM12" s="266"/>
      <c r="AN12" s="266"/>
      <c r="AO12" s="266"/>
      <c r="AP12" s="160"/>
      <c r="AQ12" s="161"/>
      <c r="AR12" s="161"/>
      <c r="AS12" s="161"/>
      <c r="AT12" s="161"/>
      <c r="AU12" s="161"/>
    </row>
    <row r="13" spans="1:50" s="113" customFormat="1" ht="15" customHeight="1">
      <c r="A13" s="98"/>
      <c r="B13" s="75" t="s">
        <v>378</v>
      </c>
      <c r="C13" s="75"/>
      <c r="D13" s="75"/>
      <c r="E13" s="75"/>
      <c r="F13" s="75"/>
      <c r="G13" s="75"/>
      <c r="H13" s="75"/>
      <c r="I13" s="75"/>
      <c r="J13" s="148"/>
      <c r="K13" s="148"/>
      <c r="L13" s="148"/>
      <c r="M13" s="148"/>
      <c r="N13" s="149"/>
      <c r="O13" s="149"/>
      <c r="P13" s="149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53"/>
      <c r="AT13" s="153"/>
      <c r="AU13" s="153"/>
      <c r="AV13" s="153"/>
      <c r="AW13" s="98"/>
    </row>
    <row r="14" spans="1:50" s="113" customFormat="1" ht="15" customHeight="1">
      <c r="A14" s="98"/>
      <c r="B14" s="214" t="s">
        <v>288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 t="s">
        <v>286</v>
      </c>
      <c r="S14" s="214"/>
      <c r="T14" s="214"/>
      <c r="U14" s="214"/>
      <c r="V14" s="214"/>
      <c r="W14" s="214"/>
      <c r="X14" s="214" t="s">
        <v>287</v>
      </c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149"/>
      <c r="AQ14" s="149"/>
      <c r="AR14" s="149"/>
      <c r="AS14" s="153"/>
      <c r="AT14" s="153"/>
      <c r="AU14" s="153"/>
      <c r="AV14" s="153"/>
      <c r="AW14" s="98"/>
    </row>
    <row r="15" spans="1:50" s="113" customFormat="1" ht="15" customHeight="1">
      <c r="A15" s="98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 t="s">
        <v>282</v>
      </c>
      <c r="Y15" s="214"/>
      <c r="Z15" s="214"/>
      <c r="AA15" s="214"/>
      <c r="AB15" s="214"/>
      <c r="AC15" s="214"/>
      <c r="AD15" s="214" t="s">
        <v>284</v>
      </c>
      <c r="AE15" s="214"/>
      <c r="AF15" s="214"/>
      <c r="AG15" s="214"/>
      <c r="AH15" s="214"/>
      <c r="AI15" s="214"/>
      <c r="AJ15" s="214" t="s">
        <v>283</v>
      </c>
      <c r="AK15" s="214"/>
      <c r="AL15" s="214"/>
      <c r="AM15" s="214"/>
      <c r="AN15" s="214"/>
      <c r="AO15" s="214"/>
      <c r="AP15" s="149"/>
      <c r="AQ15" s="149"/>
      <c r="AR15" s="149"/>
      <c r="AS15" s="153"/>
      <c r="AT15" s="153"/>
      <c r="AU15" s="153"/>
      <c r="AV15" s="153"/>
      <c r="AW15" s="98"/>
    </row>
    <row r="16" spans="1:50" s="113" customFormat="1" ht="15" customHeight="1">
      <c r="A16" s="98"/>
      <c r="B16" s="225" t="s">
        <v>4</v>
      </c>
      <c r="C16" s="225"/>
      <c r="D16" s="226" t="s">
        <v>5</v>
      </c>
      <c r="E16" s="227"/>
      <c r="F16" s="227"/>
      <c r="G16" s="227"/>
      <c r="H16" s="227"/>
      <c r="I16" s="227"/>
      <c r="J16" s="227"/>
      <c r="K16" s="227"/>
      <c r="L16" s="227" t="s">
        <v>6</v>
      </c>
      <c r="M16" s="227"/>
      <c r="N16" s="227"/>
      <c r="O16" s="227"/>
      <c r="P16" s="227"/>
      <c r="Q16" s="228"/>
      <c r="R16" s="224">
        <v>120</v>
      </c>
      <c r="S16" s="224"/>
      <c r="T16" s="224"/>
      <c r="U16" s="224"/>
      <c r="V16" s="224"/>
      <c r="W16" s="224"/>
      <c r="X16" s="222">
        <f t="shared" ref="X16:X30" si="3">AD16+AJ16</f>
        <v>90</v>
      </c>
      <c r="Y16" s="222"/>
      <c r="Z16" s="222"/>
      <c r="AA16" s="222"/>
      <c r="AB16" s="222"/>
      <c r="AC16" s="222"/>
      <c r="AD16" s="223">
        <v>52</v>
      </c>
      <c r="AE16" s="223"/>
      <c r="AF16" s="223"/>
      <c r="AG16" s="223"/>
      <c r="AH16" s="223"/>
      <c r="AI16" s="223"/>
      <c r="AJ16" s="223">
        <v>38</v>
      </c>
      <c r="AK16" s="223"/>
      <c r="AL16" s="223"/>
      <c r="AM16" s="223"/>
      <c r="AN16" s="223"/>
      <c r="AO16" s="223"/>
      <c r="AP16" s="163"/>
      <c r="AQ16" s="163"/>
      <c r="AR16" s="163"/>
      <c r="AS16" s="163"/>
      <c r="AT16" s="163"/>
      <c r="AU16" s="163"/>
    </row>
    <row r="17" spans="1:50" s="113" customFormat="1" ht="15" customHeight="1">
      <c r="A17" s="98"/>
      <c r="B17" s="225"/>
      <c r="C17" s="225"/>
      <c r="D17" s="226" t="s">
        <v>7</v>
      </c>
      <c r="E17" s="227"/>
      <c r="F17" s="227"/>
      <c r="G17" s="227"/>
      <c r="H17" s="227"/>
      <c r="I17" s="227"/>
      <c r="J17" s="227"/>
      <c r="K17" s="227"/>
      <c r="L17" s="227" t="s">
        <v>8</v>
      </c>
      <c r="M17" s="227"/>
      <c r="N17" s="227"/>
      <c r="O17" s="227"/>
      <c r="P17" s="227"/>
      <c r="Q17" s="228"/>
      <c r="R17" s="224">
        <v>159</v>
      </c>
      <c r="S17" s="224"/>
      <c r="T17" s="224"/>
      <c r="U17" s="224"/>
      <c r="V17" s="224"/>
      <c r="W17" s="224"/>
      <c r="X17" s="222">
        <f t="shared" si="3"/>
        <v>128</v>
      </c>
      <c r="Y17" s="222"/>
      <c r="Z17" s="222"/>
      <c r="AA17" s="222"/>
      <c r="AB17" s="222"/>
      <c r="AC17" s="222"/>
      <c r="AD17" s="223">
        <v>99</v>
      </c>
      <c r="AE17" s="223"/>
      <c r="AF17" s="223"/>
      <c r="AG17" s="223"/>
      <c r="AH17" s="223"/>
      <c r="AI17" s="223"/>
      <c r="AJ17" s="223">
        <v>29</v>
      </c>
      <c r="AK17" s="223"/>
      <c r="AL17" s="223"/>
      <c r="AM17" s="223"/>
      <c r="AN17" s="223"/>
      <c r="AO17" s="223"/>
      <c r="AP17" s="163"/>
      <c r="AQ17" s="163"/>
      <c r="AR17" s="163"/>
      <c r="AS17" s="163"/>
      <c r="AT17" s="163"/>
      <c r="AU17" s="163"/>
    </row>
    <row r="18" spans="1:50" s="113" customFormat="1" ht="15" customHeight="1">
      <c r="A18" s="98"/>
      <c r="B18" s="225"/>
      <c r="C18" s="225"/>
      <c r="D18" s="226" t="s">
        <v>9</v>
      </c>
      <c r="E18" s="227"/>
      <c r="F18" s="227"/>
      <c r="G18" s="227"/>
      <c r="H18" s="227"/>
      <c r="I18" s="227"/>
      <c r="J18" s="227"/>
      <c r="K18" s="227"/>
      <c r="L18" s="227" t="s">
        <v>8</v>
      </c>
      <c r="M18" s="227"/>
      <c r="N18" s="227"/>
      <c r="O18" s="227"/>
      <c r="P18" s="227"/>
      <c r="Q18" s="228"/>
      <c r="R18" s="224">
        <v>156</v>
      </c>
      <c r="S18" s="224"/>
      <c r="T18" s="224"/>
      <c r="U18" s="224"/>
      <c r="V18" s="224"/>
      <c r="W18" s="224"/>
      <c r="X18" s="222">
        <f t="shared" si="3"/>
        <v>93</v>
      </c>
      <c r="Y18" s="222"/>
      <c r="Z18" s="222"/>
      <c r="AA18" s="222"/>
      <c r="AB18" s="222"/>
      <c r="AC18" s="222"/>
      <c r="AD18" s="223">
        <v>70</v>
      </c>
      <c r="AE18" s="223"/>
      <c r="AF18" s="223"/>
      <c r="AG18" s="223"/>
      <c r="AH18" s="223"/>
      <c r="AI18" s="223"/>
      <c r="AJ18" s="223">
        <v>23</v>
      </c>
      <c r="AK18" s="223"/>
      <c r="AL18" s="223"/>
      <c r="AM18" s="223"/>
      <c r="AN18" s="223"/>
      <c r="AO18" s="223"/>
      <c r="AP18" s="163"/>
      <c r="AQ18" s="163"/>
      <c r="AR18" s="163"/>
      <c r="AS18" s="163"/>
      <c r="AT18" s="163"/>
      <c r="AU18" s="163"/>
    </row>
    <row r="19" spans="1:50" s="113" customFormat="1" ht="15" customHeight="1">
      <c r="A19" s="98"/>
      <c r="B19" s="225"/>
      <c r="C19" s="225"/>
      <c r="D19" s="226" t="s">
        <v>10</v>
      </c>
      <c r="E19" s="227"/>
      <c r="F19" s="227"/>
      <c r="G19" s="227"/>
      <c r="H19" s="227"/>
      <c r="I19" s="227"/>
      <c r="J19" s="227"/>
      <c r="K19" s="227"/>
      <c r="L19" s="227" t="s">
        <v>8</v>
      </c>
      <c r="M19" s="227"/>
      <c r="N19" s="227"/>
      <c r="O19" s="227"/>
      <c r="P19" s="227"/>
      <c r="Q19" s="228"/>
      <c r="R19" s="224">
        <v>23</v>
      </c>
      <c r="S19" s="224"/>
      <c r="T19" s="224"/>
      <c r="U19" s="224"/>
      <c r="V19" s="224"/>
      <c r="W19" s="224"/>
      <c r="X19" s="222">
        <f t="shared" si="3"/>
        <v>6</v>
      </c>
      <c r="Y19" s="222"/>
      <c r="Z19" s="222"/>
      <c r="AA19" s="222"/>
      <c r="AB19" s="222"/>
      <c r="AC19" s="222"/>
      <c r="AD19" s="223">
        <v>4</v>
      </c>
      <c r="AE19" s="223"/>
      <c r="AF19" s="223"/>
      <c r="AG19" s="223"/>
      <c r="AH19" s="223"/>
      <c r="AI19" s="223"/>
      <c r="AJ19" s="223">
        <v>2</v>
      </c>
      <c r="AK19" s="223"/>
      <c r="AL19" s="223"/>
      <c r="AM19" s="223"/>
      <c r="AN19" s="223"/>
      <c r="AO19" s="223"/>
      <c r="AP19" s="163"/>
      <c r="AQ19" s="163"/>
      <c r="AR19" s="163"/>
      <c r="AS19" s="163"/>
      <c r="AT19" s="163"/>
      <c r="AU19" s="163"/>
    </row>
    <row r="20" spans="1:50" s="113" customFormat="1" ht="15" customHeight="1">
      <c r="A20" s="98"/>
      <c r="B20" s="225"/>
      <c r="C20" s="225"/>
      <c r="D20" s="226" t="s">
        <v>11</v>
      </c>
      <c r="E20" s="227"/>
      <c r="F20" s="227"/>
      <c r="G20" s="227"/>
      <c r="H20" s="227"/>
      <c r="I20" s="227"/>
      <c r="J20" s="227"/>
      <c r="K20" s="227"/>
      <c r="L20" s="227" t="s">
        <v>8</v>
      </c>
      <c r="M20" s="227"/>
      <c r="N20" s="227"/>
      <c r="O20" s="227"/>
      <c r="P20" s="227"/>
      <c r="Q20" s="228"/>
      <c r="R20" s="224">
        <v>105</v>
      </c>
      <c r="S20" s="224"/>
      <c r="T20" s="224"/>
      <c r="U20" s="224"/>
      <c r="V20" s="224"/>
      <c r="W20" s="224"/>
      <c r="X20" s="222">
        <f t="shared" si="3"/>
        <v>94</v>
      </c>
      <c r="Y20" s="222"/>
      <c r="Z20" s="222"/>
      <c r="AA20" s="222"/>
      <c r="AB20" s="222"/>
      <c r="AC20" s="222"/>
      <c r="AD20" s="223">
        <v>63</v>
      </c>
      <c r="AE20" s="223"/>
      <c r="AF20" s="223"/>
      <c r="AG20" s="223"/>
      <c r="AH20" s="223"/>
      <c r="AI20" s="223"/>
      <c r="AJ20" s="223">
        <v>31</v>
      </c>
      <c r="AK20" s="223"/>
      <c r="AL20" s="223"/>
      <c r="AM20" s="223"/>
      <c r="AN20" s="223"/>
      <c r="AO20" s="223"/>
      <c r="AP20" s="163"/>
      <c r="AQ20" s="163"/>
      <c r="AR20" s="163"/>
      <c r="AS20" s="163"/>
      <c r="AT20" s="163"/>
      <c r="AU20" s="163"/>
    </row>
    <row r="21" spans="1:50" s="113" customFormat="1" ht="15" customHeight="1">
      <c r="A21" s="98"/>
      <c r="B21" s="225"/>
      <c r="C21" s="225"/>
      <c r="D21" s="226" t="s">
        <v>12</v>
      </c>
      <c r="E21" s="227"/>
      <c r="F21" s="227"/>
      <c r="G21" s="227"/>
      <c r="H21" s="227"/>
      <c r="I21" s="227"/>
      <c r="J21" s="227"/>
      <c r="K21" s="227"/>
      <c r="L21" s="227" t="s">
        <v>8</v>
      </c>
      <c r="M21" s="227"/>
      <c r="N21" s="227"/>
      <c r="O21" s="227"/>
      <c r="P21" s="227"/>
      <c r="Q21" s="228"/>
      <c r="R21" s="224">
        <v>120</v>
      </c>
      <c r="S21" s="224"/>
      <c r="T21" s="224"/>
      <c r="U21" s="224"/>
      <c r="V21" s="224"/>
      <c r="W21" s="224"/>
      <c r="X21" s="222">
        <f t="shared" si="3"/>
        <v>102</v>
      </c>
      <c r="Y21" s="222"/>
      <c r="Z21" s="222"/>
      <c r="AA21" s="222"/>
      <c r="AB21" s="222"/>
      <c r="AC21" s="222"/>
      <c r="AD21" s="223">
        <v>67</v>
      </c>
      <c r="AE21" s="223"/>
      <c r="AF21" s="223"/>
      <c r="AG21" s="223"/>
      <c r="AH21" s="223"/>
      <c r="AI21" s="223"/>
      <c r="AJ21" s="223">
        <v>35</v>
      </c>
      <c r="AK21" s="223"/>
      <c r="AL21" s="223"/>
      <c r="AM21" s="223"/>
      <c r="AN21" s="223"/>
      <c r="AO21" s="223"/>
      <c r="AP21" s="163"/>
      <c r="AQ21" s="163"/>
      <c r="AR21" s="163"/>
      <c r="AS21" s="163"/>
      <c r="AT21" s="163"/>
      <c r="AU21" s="163"/>
    </row>
    <row r="22" spans="1:50" s="113" customFormat="1" ht="15" customHeight="1">
      <c r="A22" s="98"/>
      <c r="B22" s="225"/>
      <c r="C22" s="225"/>
      <c r="D22" s="226" t="s">
        <v>13</v>
      </c>
      <c r="E22" s="227"/>
      <c r="F22" s="227"/>
      <c r="G22" s="227"/>
      <c r="H22" s="227"/>
      <c r="I22" s="227"/>
      <c r="J22" s="227"/>
      <c r="K22" s="227"/>
      <c r="L22" s="227" t="s">
        <v>8</v>
      </c>
      <c r="M22" s="227"/>
      <c r="N22" s="227"/>
      <c r="O22" s="227"/>
      <c r="P22" s="227"/>
      <c r="Q22" s="228"/>
      <c r="R22" s="224">
        <v>117</v>
      </c>
      <c r="S22" s="224"/>
      <c r="T22" s="224"/>
      <c r="U22" s="224"/>
      <c r="V22" s="224"/>
      <c r="W22" s="224"/>
      <c r="X22" s="222">
        <f t="shared" si="3"/>
        <v>90</v>
      </c>
      <c r="Y22" s="222"/>
      <c r="Z22" s="222"/>
      <c r="AA22" s="222"/>
      <c r="AB22" s="222"/>
      <c r="AC22" s="222"/>
      <c r="AD22" s="223">
        <v>60</v>
      </c>
      <c r="AE22" s="223"/>
      <c r="AF22" s="223"/>
      <c r="AG22" s="223"/>
      <c r="AH22" s="223"/>
      <c r="AI22" s="223"/>
      <c r="AJ22" s="223">
        <v>30</v>
      </c>
      <c r="AK22" s="223"/>
      <c r="AL22" s="223"/>
      <c r="AM22" s="223"/>
      <c r="AN22" s="223"/>
      <c r="AO22" s="223"/>
      <c r="AP22" s="163"/>
      <c r="AQ22" s="163"/>
      <c r="AR22" s="163"/>
      <c r="AS22" s="163"/>
      <c r="AT22" s="163"/>
      <c r="AU22" s="163"/>
    </row>
    <row r="23" spans="1:50" s="113" customFormat="1" ht="15" customHeight="1">
      <c r="A23" s="98"/>
      <c r="B23" s="225"/>
      <c r="C23" s="225"/>
      <c r="D23" s="226" t="s">
        <v>14</v>
      </c>
      <c r="E23" s="227"/>
      <c r="F23" s="227"/>
      <c r="G23" s="227"/>
      <c r="H23" s="227"/>
      <c r="I23" s="227"/>
      <c r="J23" s="227"/>
      <c r="K23" s="227"/>
      <c r="L23" s="227" t="s">
        <v>8</v>
      </c>
      <c r="M23" s="227"/>
      <c r="N23" s="227"/>
      <c r="O23" s="227"/>
      <c r="P23" s="227"/>
      <c r="Q23" s="228"/>
      <c r="R23" s="224">
        <v>114</v>
      </c>
      <c r="S23" s="224"/>
      <c r="T23" s="224"/>
      <c r="U23" s="224"/>
      <c r="V23" s="224"/>
      <c r="W23" s="224"/>
      <c r="X23" s="222">
        <f t="shared" si="3"/>
        <v>84</v>
      </c>
      <c r="Y23" s="222"/>
      <c r="Z23" s="222"/>
      <c r="AA23" s="222"/>
      <c r="AB23" s="222"/>
      <c r="AC23" s="222"/>
      <c r="AD23" s="223">
        <v>54</v>
      </c>
      <c r="AE23" s="223"/>
      <c r="AF23" s="223"/>
      <c r="AG23" s="223"/>
      <c r="AH23" s="223"/>
      <c r="AI23" s="223"/>
      <c r="AJ23" s="223">
        <v>30</v>
      </c>
      <c r="AK23" s="223"/>
      <c r="AL23" s="223"/>
      <c r="AM23" s="223"/>
      <c r="AN23" s="223"/>
      <c r="AO23" s="223"/>
      <c r="AP23" s="163"/>
      <c r="AQ23" s="163"/>
      <c r="AR23" s="163"/>
      <c r="AS23" s="163"/>
      <c r="AT23" s="163"/>
      <c r="AU23" s="163"/>
    </row>
    <row r="24" spans="1:50" s="113" customFormat="1" ht="15" customHeight="1">
      <c r="A24" s="98"/>
      <c r="B24" s="225"/>
      <c r="C24" s="225"/>
      <c r="D24" s="226" t="s">
        <v>15</v>
      </c>
      <c r="E24" s="227"/>
      <c r="F24" s="227"/>
      <c r="G24" s="227"/>
      <c r="H24" s="227"/>
      <c r="I24" s="227"/>
      <c r="J24" s="227"/>
      <c r="K24" s="227"/>
      <c r="L24" s="227" t="s">
        <v>8</v>
      </c>
      <c r="M24" s="227"/>
      <c r="N24" s="227"/>
      <c r="O24" s="227"/>
      <c r="P24" s="227"/>
      <c r="Q24" s="228"/>
      <c r="R24" s="224">
        <v>144</v>
      </c>
      <c r="S24" s="224"/>
      <c r="T24" s="224"/>
      <c r="U24" s="224"/>
      <c r="V24" s="224"/>
      <c r="W24" s="224"/>
      <c r="X24" s="222">
        <f t="shared" si="3"/>
        <v>88</v>
      </c>
      <c r="Y24" s="222"/>
      <c r="Z24" s="222"/>
      <c r="AA24" s="222"/>
      <c r="AB24" s="222"/>
      <c r="AC24" s="222"/>
      <c r="AD24" s="223">
        <v>78</v>
      </c>
      <c r="AE24" s="223"/>
      <c r="AF24" s="223"/>
      <c r="AG24" s="223"/>
      <c r="AH24" s="223"/>
      <c r="AI24" s="223"/>
      <c r="AJ24" s="223">
        <v>10</v>
      </c>
      <c r="AK24" s="223"/>
      <c r="AL24" s="223"/>
      <c r="AM24" s="223"/>
      <c r="AN24" s="223"/>
      <c r="AO24" s="223"/>
      <c r="AP24" s="163"/>
      <c r="AQ24" s="163"/>
      <c r="AR24" s="163"/>
      <c r="AS24" s="163"/>
      <c r="AT24" s="163"/>
      <c r="AU24" s="163"/>
    </row>
    <row r="25" spans="1:50" s="113" customFormat="1" ht="15" customHeight="1">
      <c r="A25" s="98"/>
      <c r="B25" s="225"/>
      <c r="C25" s="225"/>
      <c r="D25" s="226" t="s">
        <v>16</v>
      </c>
      <c r="E25" s="227"/>
      <c r="F25" s="227"/>
      <c r="G25" s="227"/>
      <c r="H25" s="227"/>
      <c r="I25" s="227"/>
      <c r="J25" s="227"/>
      <c r="K25" s="227"/>
      <c r="L25" s="227" t="s">
        <v>8</v>
      </c>
      <c r="M25" s="227"/>
      <c r="N25" s="227"/>
      <c r="O25" s="227"/>
      <c r="P25" s="227"/>
      <c r="Q25" s="228"/>
      <c r="R25" s="224">
        <v>165</v>
      </c>
      <c r="S25" s="224"/>
      <c r="T25" s="224"/>
      <c r="U25" s="224"/>
      <c r="V25" s="224"/>
      <c r="W25" s="224"/>
      <c r="X25" s="222">
        <f t="shared" si="3"/>
        <v>83</v>
      </c>
      <c r="Y25" s="222"/>
      <c r="Z25" s="222"/>
      <c r="AA25" s="222"/>
      <c r="AB25" s="222"/>
      <c r="AC25" s="222"/>
      <c r="AD25" s="223">
        <v>58</v>
      </c>
      <c r="AE25" s="223"/>
      <c r="AF25" s="223"/>
      <c r="AG25" s="223"/>
      <c r="AH25" s="223"/>
      <c r="AI25" s="223"/>
      <c r="AJ25" s="223">
        <v>25</v>
      </c>
      <c r="AK25" s="223"/>
      <c r="AL25" s="223"/>
      <c r="AM25" s="223"/>
      <c r="AN25" s="223"/>
      <c r="AO25" s="223"/>
      <c r="AP25" s="163"/>
      <c r="AQ25" s="163"/>
      <c r="AR25" s="163"/>
      <c r="AS25" s="163"/>
      <c r="AT25" s="163"/>
      <c r="AU25" s="163"/>
    </row>
    <row r="26" spans="1:50" s="113" customFormat="1" ht="15" customHeight="1">
      <c r="A26" s="98"/>
      <c r="B26" s="225"/>
      <c r="C26" s="225"/>
      <c r="D26" s="226" t="s">
        <v>17</v>
      </c>
      <c r="E26" s="227"/>
      <c r="F26" s="227"/>
      <c r="G26" s="227"/>
      <c r="H26" s="227"/>
      <c r="I26" s="227"/>
      <c r="J26" s="227"/>
      <c r="K26" s="227"/>
      <c r="L26" s="227" t="s">
        <v>8</v>
      </c>
      <c r="M26" s="227"/>
      <c r="N26" s="227"/>
      <c r="O26" s="227"/>
      <c r="P26" s="227"/>
      <c r="Q26" s="228"/>
      <c r="R26" s="224">
        <v>114</v>
      </c>
      <c r="S26" s="224"/>
      <c r="T26" s="224"/>
      <c r="U26" s="224"/>
      <c r="V26" s="224"/>
      <c r="W26" s="224"/>
      <c r="X26" s="222">
        <f t="shared" si="3"/>
        <v>84</v>
      </c>
      <c r="Y26" s="222"/>
      <c r="Z26" s="222"/>
      <c r="AA26" s="222"/>
      <c r="AB26" s="222"/>
      <c r="AC26" s="222"/>
      <c r="AD26" s="223">
        <v>52</v>
      </c>
      <c r="AE26" s="223"/>
      <c r="AF26" s="223"/>
      <c r="AG26" s="223"/>
      <c r="AH26" s="223"/>
      <c r="AI26" s="223"/>
      <c r="AJ26" s="223">
        <v>32</v>
      </c>
      <c r="AK26" s="223"/>
      <c r="AL26" s="223"/>
      <c r="AM26" s="223"/>
      <c r="AN26" s="223"/>
      <c r="AO26" s="223"/>
      <c r="AP26" s="163"/>
      <c r="AQ26" s="163"/>
      <c r="AR26" s="163"/>
      <c r="AS26" s="163"/>
      <c r="AT26" s="163"/>
      <c r="AU26" s="163"/>
    </row>
    <row r="27" spans="1:50" s="113" customFormat="1" ht="15" customHeight="1">
      <c r="A27" s="98"/>
      <c r="B27" s="225"/>
      <c r="C27" s="225"/>
      <c r="D27" s="226" t="s">
        <v>18</v>
      </c>
      <c r="E27" s="227"/>
      <c r="F27" s="227"/>
      <c r="G27" s="227"/>
      <c r="H27" s="227"/>
      <c r="I27" s="227"/>
      <c r="J27" s="227"/>
      <c r="K27" s="227"/>
      <c r="L27" s="227" t="s">
        <v>8</v>
      </c>
      <c r="M27" s="227"/>
      <c r="N27" s="227"/>
      <c r="O27" s="227"/>
      <c r="P27" s="227"/>
      <c r="Q27" s="228"/>
      <c r="R27" s="224">
        <v>105</v>
      </c>
      <c r="S27" s="224"/>
      <c r="T27" s="224"/>
      <c r="U27" s="224"/>
      <c r="V27" s="224"/>
      <c r="W27" s="224"/>
      <c r="X27" s="222">
        <f t="shared" si="3"/>
        <v>54</v>
      </c>
      <c r="Y27" s="222"/>
      <c r="Z27" s="222"/>
      <c r="AA27" s="222"/>
      <c r="AB27" s="222"/>
      <c r="AC27" s="222"/>
      <c r="AD27" s="223">
        <v>36</v>
      </c>
      <c r="AE27" s="223"/>
      <c r="AF27" s="223"/>
      <c r="AG27" s="223"/>
      <c r="AH27" s="223"/>
      <c r="AI27" s="223"/>
      <c r="AJ27" s="223">
        <v>18</v>
      </c>
      <c r="AK27" s="223"/>
      <c r="AL27" s="223"/>
      <c r="AM27" s="223"/>
      <c r="AN27" s="223"/>
      <c r="AO27" s="223"/>
      <c r="AP27" s="163"/>
      <c r="AQ27" s="163"/>
      <c r="AR27" s="163"/>
      <c r="AS27" s="163"/>
      <c r="AT27" s="163"/>
      <c r="AU27" s="163"/>
    </row>
    <row r="28" spans="1:50" s="113" customFormat="1" ht="15" customHeight="1">
      <c r="A28" s="98"/>
      <c r="B28" s="225"/>
      <c r="C28" s="225"/>
      <c r="D28" s="226" t="s">
        <v>19</v>
      </c>
      <c r="E28" s="227"/>
      <c r="F28" s="227"/>
      <c r="G28" s="227"/>
      <c r="H28" s="227"/>
      <c r="I28" s="227"/>
      <c r="J28" s="227"/>
      <c r="K28" s="227"/>
      <c r="L28" s="227" t="s">
        <v>8</v>
      </c>
      <c r="M28" s="227"/>
      <c r="N28" s="227"/>
      <c r="O28" s="227"/>
      <c r="P28" s="227"/>
      <c r="Q28" s="228"/>
      <c r="R28" s="224">
        <v>105</v>
      </c>
      <c r="S28" s="224"/>
      <c r="T28" s="224"/>
      <c r="U28" s="224"/>
      <c r="V28" s="224"/>
      <c r="W28" s="224"/>
      <c r="X28" s="222">
        <f t="shared" si="3"/>
        <v>67</v>
      </c>
      <c r="Y28" s="222"/>
      <c r="Z28" s="222"/>
      <c r="AA28" s="222"/>
      <c r="AB28" s="222"/>
      <c r="AC28" s="222"/>
      <c r="AD28" s="223">
        <v>42</v>
      </c>
      <c r="AE28" s="223"/>
      <c r="AF28" s="223"/>
      <c r="AG28" s="223"/>
      <c r="AH28" s="223"/>
      <c r="AI28" s="223"/>
      <c r="AJ28" s="223">
        <v>25</v>
      </c>
      <c r="AK28" s="223"/>
      <c r="AL28" s="223"/>
      <c r="AM28" s="223"/>
      <c r="AN28" s="223"/>
      <c r="AO28" s="223"/>
      <c r="AP28" s="162"/>
      <c r="AQ28" s="163"/>
      <c r="AR28" s="163"/>
      <c r="AS28" s="163"/>
      <c r="AT28" s="163"/>
      <c r="AU28" s="163"/>
    </row>
    <row r="29" spans="1:50" s="113" customFormat="1" ht="15" customHeight="1">
      <c r="A29" s="98"/>
      <c r="B29" s="257" t="s">
        <v>20</v>
      </c>
      <c r="C29" s="257"/>
      <c r="D29" s="264" t="s">
        <v>21</v>
      </c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24">
        <v>120</v>
      </c>
      <c r="S29" s="224"/>
      <c r="T29" s="224"/>
      <c r="U29" s="224"/>
      <c r="V29" s="224"/>
      <c r="W29" s="224"/>
      <c r="X29" s="222">
        <f t="shared" si="3"/>
        <v>103</v>
      </c>
      <c r="Y29" s="222"/>
      <c r="Z29" s="222"/>
      <c r="AA29" s="222"/>
      <c r="AB29" s="222"/>
      <c r="AC29" s="222"/>
      <c r="AD29" s="223">
        <v>61</v>
      </c>
      <c r="AE29" s="223"/>
      <c r="AF29" s="223"/>
      <c r="AG29" s="223"/>
      <c r="AH29" s="223"/>
      <c r="AI29" s="223"/>
      <c r="AJ29" s="223">
        <v>42</v>
      </c>
      <c r="AK29" s="223"/>
      <c r="AL29" s="223"/>
      <c r="AM29" s="223"/>
      <c r="AN29" s="223"/>
      <c r="AO29" s="223"/>
      <c r="AP29" s="162"/>
      <c r="AQ29" s="163"/>
      <c r="AR29" s="163"/>
      <c r="AS29" s="163"/>
      <c r="AT29" s="163"/>
      <c r="AU29" s="163"/>
    </row>
    <row r="30" spans="1:50" s="113" customFormat="1" ht="15" customHeight="1">
      <c r="A30" s="98"/>
      <c r="B30" s="257"/>
      <c r="C30" s="257"/>
      <c r="D30" s="264" t="s">
        <v>22</v>
      </c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24">
        <v>60</v>
      </c>
      <c r="S30" s="224"/>
      <c r="T30" s="224"/>
      <c r="U30" s="224"/>
      <c r="V30" s="224"/>
      <c r="W30" s="224"/>
      <c r="X30" s="222">
        <f t="shared" si="3"/>
        <v>52</v>
      </c>
      <c r="Y30" s="222"/>
      <c r="Z30" s="222"/>
      <c r="AA30" s="222"/>
      <c r="AB30" s="222"/>
      <c r="AC30" s="222"/>
      <c r="AD30" s="223">
        <v>0</v>
      </c>
      <c r="AE30" s="223"/>
      <c r="AF30" s="223"/>
      <c r="AG30" s="223"/>
      <c r="AH30" s="223"/>
      <c r="AI30" s="223"/>
      <c r="AJ30" s="223">
        <v>52</v>
      </c>
      <c r="AK30" s="223"/>
      <c r="AL30" s="223"/>
      <c r="AM30" s="223"/>
      <c r="AN30" s="223"/>
      <c r="AO30" s="223"/>
      <c r="AP30" s="162"/>
      <c r="AQ30" s="163"/>
      <c r="AR30" s="163"/>
      <c r="AS30" s="163"/>
      <c r="AT30" s="163"/>
      <c r="AU30" s="163"/>
    </row>
    <row r="31" spans="1:50" s="113" customFormat="1" ht="13.7" customHeight="1">
      <c r="A31" s="98"/>
      <c r="Q31" s="98"/>
      <c r="S31" s="98"/>
      <c r="T31" s="75"/>
      <c r="U31" s="75"/>
      <c r="V31" s="75"/>
      <c r="W31" s="75"/>
      <c r="X31" s="75"/>
      <c r="Y31" s="72"/>
      <c r="Z31" s="75"/>
      <c r="AA31" s="75"/>
      <c r="AB31" s="75"/>
      <c r="AC31" s="75"/>
      <c r="AD31" s="75"/>
      <c r="AE31" s="211" t="s">
        <v>23</v>
      </c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150"/>
      <c r="AQ31" s="150"/>
      <c r="AR31" s="150"/>
      <c r="AS31" s="150"/>
      <c r="AT31" s="150"/>
      <c r="AU31" s="150"/>
      <c r="AV31" s="98"/>
      <c r="AX31" s="98"/>
    </row>
    <row r="32" spans="1:50" s="113" customFormat="1" ht="12.2" customHeight="1">
      <c r="A32" s="98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X32" s="98"/>
    </row>
    <row r="33" spans="1:61" s="1" customFormat="1">
      <c r="A33" s="229" t="s">
        <v>24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8"/>
      <c r="AR33" s="28"/>
      <c r="AS33" s="28"/>
      <c r="AT33" s="28"/>
      <c r="AU33" s="28"/>
      <c r="AV33" s="32"/>
    </row>
    <row r="34" spans="1:61" s="2" customFormat="1" ht="13.7" customHeight="1">
      <c r="AI34" s="244" t="s">
        <v>272</v>
      </c>
      <c r="AJ34" s="244"/>
      <c r="AK34" s="244"/>
      <c r="AL34" s="244"/>
      <c r="AM34" s="244"/>
      <c r="AN34" s="244"/>
      <c r="AO34" s="244"/>
      <c r="AP34" s="244"/>
      <c r="AQ34" s="244"/>
      <c r="AR34" s="244"/>
      <c r="AW34" s="157"/>
      <c r="AX34" s="157"/>
      <c r="AY34" s="158"/>
      <c r="AZ34" s="158"/>
      <c r="BA34" s="158"/>
      <c r="BB34" s="158"/>
      <c r="BC34" s="23"/>
    </row>
    <row r="35" spans="1:61" s="1" customFormat="1" ht="15" customHeight="1">
      <c r="B35" s="230" t="s">
        <v>273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60"/>
      <c r="T35" s="258" t="s">
        <v>274</v>
      </c>
      <c r="U35" s="258"/>
      <c r="V35" s="258"/>
      <c r="W35" s="258"/>
      <c r="X35" s="258"/>
      <c r="Y35" s="258" t="s">
        <v>325</v>
      </c>
      <c r="Z35" s="258"/>
      <c r="AA35" s="258"/>
      <c r="AB35" s="258"/>
      <c r="AC35" s="258"/>
      <c r="AD35" s="258" t="s">
        <v>326</v>
      </c>
      <c r="AE35" s="258"/>
      <c r="AF35" s="258"/>
      <c r="AG35" s="258"/>
      <c r="AH35" s="259"/>
      <c r="AI35" s="258" t="s">
        <v>350</v>
      </c>
      <c r="AJ35" s="258"/>
      <c r="AK35" s="258"/>
      <c r="AL35" s="258"/>
      <c r="AM35" s="259"/>
      <c r="AN35" s="258" t="s">
        <v>377</v>
      </c>
      <c r="AO35" s="258"/>
      <c r="AP35" s="258"/>
      <c r="AQ35" s="258"/>
      <c r="AR35" s="259"/>
      <c r="AS35" s="154"/>
      <c r="AT35" s="154"/>
      <c r="AU35" s="6"/>
    </row>
    <row r="36" spans="1:61" s="1" customFormat="1" ht="15" customHeight="1">
      <c r="B36" s="261" t="s">
        <v>27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3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9"/>
      <c r="AI36" s="258"/>
      <c r="AJ36" s="258"/>
      <c r="AK36" s="258"/>
      <c r="AL36" s="258"/>
      <c r="AM36" s="259"/>
      <c r="AN36" s="258"/>
      <c r="AO36" s="258"/>
      <c r="AP36" s="258"/>
      <c r="AQ36" s="258"/>
      <c r="AR36" s="259"/>
      <c r="AS36" s="154"/>
      <c r="AT36" s="154"/>
      <c r="AU36" s="6"/>
    </row>
    <row r="37" spans="1:61" s="1" customFormat="1" ht="15" customHeight="1">
      <c r="B37" s="232" t="s">
        <v>28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6" t="s">
        <v>29</v>
      </c>
      <c r="O37" s="237"/>
      <c r="P37" s="237"/>
      <c r="Q37" s="237"/>
      <c r="R37" s="237"/>
      <c r="S37" s="238"/>
      <c r="T37" s="243">
        <v>10</v>
      </c>
      <c r="U37" s="243"/>
      <c r="V37" s="243"/>
      <c r="W37" s="243"/>
      <c r="X37" s="243"/>
      <c r="Y37" s="243">
        <v>10</v>
      </c>
      <c r="Z37" s="243"/>
      <c r="AA37" s="243"/>
      <c r="AB37" s="243"/>
      <c r="AC37" s="243"/>
      <c r="AD37" s="243">
        <v>6</v>
      </c>
      <c r="AE37" s="243"/>
      <c r="AF37" s="243"/>
      <c r="AG37" s="243"/>
      <c r="AH37" s="243"/>
      <c r="AI37" s="243">
        <v>13</v>
      </c>
      <c r="AJ37" s="243"/>
      <c r="AK37" s="243"/>
      <c r="AL37" s="243"/>
      <c r="AM37" s="243"/>
      <c r="AN37" s="243">
        <v>7</v>
      </c>
      <c r="AO37" s="243"/>
      <c r="AP37" s="243"/>
      <c r="AQ37" s="243"/>
      <c r="AR37" s="243"/>
    </row>
    <row r="38" spans="1:61" s="1" customFormat="1" ht="15" customHeight="1">
      <c r="B38" s="234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9"/>
      <c r="O38" s="240"/>
      <c r="P38" s="240"/>
      <c r="Q38" s="240"/>
      <c r="R38" s="240"/>
      <c r="S38" s="241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</row>
    <row r="39" spans="1:61" s="1" customFormat="1" ht="15" customHeight="1">
      <c r="B39" s="232" t="s">
        <v>30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6" t="s">
        <v>29</v>
      </c>
      <c r="O39" s="237"/>
      <c r="P39" s="237"/>
      <c r="Q39" s="237"/>
      <c r="R39" s="237"/>
      <c r="S39" s="238"/>
      <c r="T39" s="242">
        <v>83</v>
      </c>
      <c r="U39" s="242"/>
      <c r="V39" s="242"/>
      <c r="W39" s="242"/>
      <c r="X39" s="242"/>
      <c r="Y39" s="243">
        <v>72</v>
      </c>
      <c r="Z39" s="243"/>
      <c r="AA39" s="243"/>
      <c r="AB39" s="243"/>
      <c r="AC39" s="243"/>
      <c r="AD39" s="243">
        <v>80</v>
      </c>
      <c r="AE39" s="243"/>
      <c r="AF39" s="243"/>
      <c r="AG39" s="243"/>
      <c r="AH39" s="243"/>
      <c r="AI39" s="243">
        <v>81</v>
      </c>
      <c r="AJ39" s="243"/>
      <c r="AK39" s="243"/>
      <c r="AL39" s="243"/>
      <c r="AM39" s="243"/>
      <c r="AN39" s="243">
        <v>68</v>
      </c>
      <c r="AO39" s="243"/>
      <c r="AP39" s="243"/>
      <c r="AQ39" s="243"/>
      <c r="AR39" s="243"/>
    </row>
    <row r="40" spans="1:61" s="1" customFormat="1" ht="15" customHeight="1">
      <c r="B40" s="234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9"/>
      <c r="O40" s="240"/>
      <c r="P40" s="240"/>
      <c r="Q40" s="240"/>
      <c r="R40" s="240"/>
      <c r="S40" s="241"/>
      <c r="T40" s="242"/>
      <c r="U40" s="242"/>
      <c r="V40" s="242"/>
      <c r="W40" s="242"/>
      <c r="X40" s="242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155"/>
      <c r="AT40" s="155"/>
    </row>
    <row r="41" spans="1:61" s="1" customFormat="1">
      <c r="C41" s="73"/>
      <c r="D41" s="73"/>
      <c r="E41" s="73"/>
      <c r="F41" s="73"/>
      <c r="G41" s="73"/>
      <c r="H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213" t="s">
        <v>23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</row>
    <row r="42" spans="1:61" s="1" customFormat="1" ht="12.2" customHeight="1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7"/>
      <c r="AR42" s="57"/>
      <c r="AS42" s="57"/>
      <c r="AT42" s="57"/>
      <c r="AZ42" s="39"/>
      <c r="BA42" s="31"/>
      <c r="BB42" s="39"/>
      <c r="BC42" s="39"/>
      <c r="BD42" s="39"/>
      <c r="BF42" s="39"/>
      <c r="BG42" s="39"/>
      <c r="BH42" s="39"/>
      <c r="BI42" s="39"/>
    </row>
    <row r="43" spans="1:61" s="1" customFormat="1" ht="12.2" customHeight="1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7"/>
      <c r="AR43" s="57"/>
      <c r="AS43" s="57"/>
      <c r="AT43" s="57"/>
    </row>
    <row r="44" spans="1:61" s="1" customFormat="1">
      <c r="A44" s="229" t="s">
        <v>31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</row>
    <row r="45" spans="1:61" s="3" customFormat="1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34"/>
      <c r="AE45" s="34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61" s="3" customFormat="1" ht="15" customHeight="1">
      <c r="A46" s="7"/>
      <c r="B46" s="230" t="s">
        <v>32</v>
      </c>
      <c r="C46" s="212"/>
      <c r="D46" s="212"/>
      <c r="E46" s="212"/>
      <c r="F46" s="212"/>
      <c r="G46" s="212"/>
      <c r="H46" s="212"/>
      <c r="I46" s="231" t="s">
        <v>33</v>
      </c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52" t="s">
        <v>34</v>
      </c>
      <c r="AE46" s="252"/>
      <c r="AF46" s="252"/>
      <c r="AG46" s="252"/>
      <c r="AH46" s="252"/>
      <c r="AI46" s="252"/>
      <c r="AJ46" s="252"/>
      <c r="AN46" s="39"/>
      <c r="AO46" s="39"/>
      <c r="AP46" s="39"/>
      <c r="AQ46" s="39"/>
    </row>
    <row r="47" spans="1:61" s="2" customFormat="1" ht="15" customHeight="1">
      <c r="A47" s="7"/>
      <c r="B47" s="245" t="s">
        <v>35</v>
      </c>
      <c r="C47" s="246"/>
      <c r="D47" s="246"/>
      <c r="E47" s="246"/>
      <c r="F47" s="246"/>
      <c r="G47" s="246"/>
      <c r="H47" s="247"/>
      <c r="I47" s="248" t="s">
        <v>36</v>
      </c>
      <c r="J47" s="248"/>
      <c r="K47" s="248"/>
      <c r="L47" s="248"/>
      <c r="M47" s="248"/>
      <c r="N47" s="248"/>
      <c r="O47" s="248"/>
      <c r="P47" s="248" t="s">
        <v>37</v>
      </c>
      <c r="Q47" s="248"/>
      <c r="R47" s="248"/>
      <c r="S47" s="248"/>
      <c r="T47" s="248"/>
      <c r="U47" s="248"/>
      <c r="V47" s="248"/>
      <c r="W47" s="248" t="s">
        <v>38</v>
      </c>
      <c r="X47" s="248"/>
      <c r="Y47" s="248"/>
      <c r="Z47" s="248"/>
      <c r="AA47" s="248"/>
      <c r="AB47" s="248"/>
      <c r="AC47" s="248"/>
      <c r="AD47" s="252"/>
      <c r="AE47" s="252"/>
      <c r="AF47" s="252"/>
      <c r="AG47" s="252"/>
      <c r="AH47" s="252"/>
      <c r="AI47" s="252"/>
      <c r="AJ47" s="252"/>
      <c r="AK47" s="4"/>
      <c r="AL47" s="4"/>
      <c r="AM47" s="4"/>
      <c r="AN47" s="4"/>
      <c r="AO47" s="4"/>
      <c r="AP47" s="4"/>
      <c r="AQ47" s="4"/>
    </row>
    <row r="48" spans="1:61" s="2" customFormat="1" ht="15" customHeight="1">
      <c r="A48" s="23"/>
      <c r="B48" s="249" t="s">
        <v>275</v>
      </c>
      <c r="C48" s="249"/>
      <c r="D48" s="249"/>
      <c r="E48" s="249"/>
      <c r="F48" s="249"/>
      <c r="G48" s="249"/>
      <c r="H48" s="249"/>
      <c r="I48" s="250">
        <v>510</v>
      </c>
      <c r="J48" s="250"/>
      <c r="K48" s="250"/>
      <c r="L48" s="250"/>
      <c r="M48" s="250"/>
      <c r="N48" s="250"/>
      <c r="O48" s="250"/>
      <c r="P48" s="250">
        <v>317</v>
      </c>
      <c r="Q48" s="250"/>
      <c r="R48" s="250"/>
      <c r="S48" s="250"/>
      <c r="T48" s="250"/>
      <c r="U48" s="250"/>
      <c r="V48" s="250"/>
      <c r="W48" s="250">
        <v>32</v>
      </c>
      <c r="X48" s="250"/>
      <c r="Y48" s="250"/>
      <c r="Z48" s="250"/>
      <c r="AA48" s="250"/>
      <c r="AB48" s="250"/>
      <c r="AC48" s="250"/>
      <c r="AD48" s="251">
        <v>756</v>
      </c>
      <c r="AE48" s="251"/>
      <c r="AF48" s="251"/>
      <c r="AG48" s="251"/>
      <c r="AH48" s="251"/>
      <c r="AI48" s="251"/>
      <c r="AJ48" s="251"/>
      <c r="AK48" s="4"/>
      <c r="AL48" s="4"/>
      <c r="AM48" s="4"/>
      <c r="AN48" s="4"/>
      <c r="AO48" s="4"/>
      <c r="AP48" s="4"/>
      <c r="AQ48" s="4"/>
    </row>
    <row r="49" spans="1:256" s="2" customFormat="1" ht="15" customHeight="1">
      <c r="A49" s="3"/>
      <c r="B49" s="249" t="s">
        <v>330</v>
      </c>
      <c r="C49" s="249"/>
      <c r="D49" s="249"/>
      <c r="E49" s="249"/>
      <c r="F49" s="249"/>
      <c r="G49" s="249"/>
      <c r="H49" s="249"/>
      <c r="I49" s="250">
        <v>462</v>
      </c>
      <c r="J49" s="250"/>
      <c r="K49" s="250"/>
      <c r="L49" s="250"/>
      <c r="M49" s="250"/>
      <c r="N49" s="250"/>
      <c r="O49" s="250"/>
      <c r="P49" s="250">
        <v>307</v>
      </c>
      <c r="Q49" s="250"/>
      <c r="R49" s="250"/>
      <c r="S49" s="250"/>
      <c r="T49" s="250"/>
      <c r="U49" s="250"/>
      <c r="V49" s="250"/>
      <c r="W49" s="250">
        <v>26</v>
      </c>
      <c r="X49" s="250"/>
      <c r="Y49" s="250"/>
      <c r="Z49" s="250"/>
      <c r="AA49" s="250"/>
      <c r="AB49" s="250"/>
      <c r="AC49" s="250"/>
      <c r="AD49" s="251">
        <v>536</v>
      </c>
      <c r="AE49" s="251"/>
      <c r="AF49" s="251"/>
      <c r="AG49" s="251"/>
      <c r="AH49" s="251"/>
      <c r="AI49" s="251"/>
      <c r="AJ49" s="251"/>
      <c r="AK49" s="4"/>
      <c r="AL49" s="4"/>
      <c r="AM49" s="4"/>
      <c r="AN49" s="4"/>
      <c r="AO49" s="4"/>
      <c r="AP49" s="4"/>
      <c r="AQ49" s="4"/>
    </row>
    <row r="50" spans="1:256" s="2" customFormat="1" ht="15" customHeight="1">
      <c r="A50" s="3"/>
      <c r="B50" s="249" t="s">
        <v>327</v>
      </c>
      <c r="C50" s="249"/>
      <c r="D50" s="249"/>
      <c r="E50" s="249"/>
      <c r="F50" s="249"/>
      <c r="G50" s="249"/>
      <c r="H50" s="249"/>
      <c r="I50" s="250">
        <v>357</v>
      </c>
      <c r="J50" s="250"/>
      <c r="K50" s="250"/>
      <c r="L50" s="250"/>
      <c r="M50" s="250"/>
      <c r="N50" s="250"/>
      <c r="O50" s="250"/>
      <c r="P50" s="250">
        <v>296</v>
      </c>
      <c r="Q50" s="250"/>
      <c r="R50" s="250"/>
      <c r="S50" s="250"/>
      <c r="T50" s="250"/>
      <c r="U50" s="250"/>
      <c r="V50" s="250"/>
      <c r="W50" s="250">
        <v>22</v>
      </c>
      <c r="X50" s="250"/>
      <c r="Y50" s="250"/>
      <c r="Z50" s="250"/>
      <c r="AA50" s="250"/>
      <c r="AB50" s="250"/>
      <c r="AC50" s="250"/>
      <c r="AD50" s="251">
        <v>452</v>
      </c>
      <c r="AE50" s="251"/>
      <c r="AF50" s="251"/>
      <c r="AG50" s="251"/>
      <c r="AH50" s="251"/>
      <c r="AI50" s="251"/>
      <c r="AJ50" s="251"/>
      <c r="AK50" s="4"/>
      <c r="AL50" s="4"/>
      <c r="AM50" s="4"/>
      <c r="AN50" s="4"/>
      <c r="AO50" s="4"/>
      <c r="AP50" s="4"/>
      <c r="AQ50" s="4"/>
    </row>
    <row r="51" spans="1:256" s="1" customFormat="1" ht="15" customHeight="1">
      <c r="B51" s="249" t="s">
        <v>351</v>
      </c>
      <c r="C51" s="249"/>
      <c r="D51" s="249"/>
      <c r="E51" s="249"/>
      <c r="F51" s="249"/>
      <c r="G51" s="249"/>
      <c r="H51" s="249"/>
      <c r="I51" s="250">
        <v>400</v>
      </c>
      <c r="J51" s="250"/>
      <c r="K51" s="250"/>
      <c r="L51" s="250"/>
      <c r="M51" s="250"/>
      <c r="N51" s="250"/>
      <c r="O51" s="250"/>
      <c r="P51" s="250">
        <v>281</v>
      </c>
      <c r="Q51" s="250"/>
      <c r="R51" s="250"/>
      <c r="S51" s="250"/>
      <c r="T51" s="250"/>
      <c r="U51" s="250"/>
      <c r="V51" s="250"/>
      <c r="W51" s="250">
        <v>15</v>
      </c>
      <c r="X51" s="250"/>
      <c r="Y51" s="250"/>
      <c r="Z51" s="250"/>
      <c r="AA51" s="250"/>
      <c r="AB51" s="250"/>
      <c r="AC51" s="250"/>
      <c r="AD51" s="251">
        <v>505</v>
      </c>
      <c r="AE51" s="251"/>
      <c r="AF51" s="251"/>
      <c r="AG51" s="251"/>
      <c r="AH51" s="251"/>
      <c r="AI51" s="251"/>
      <c r="AJ51" s="251"/>
      <c r="AK51" s="4"/>
      <c r="AL51" s="4"/>
      <c r="AM51" s="4"/>
      <c r="AN51" s="4"/>
      <c r="AO51" s="4"/>
      <c r="AP51" s="4"/>
      <c r="AQ51" s="4"/>
      <c r="AR51" s="39"/>
      <c r="AS51" s="7"/>
      <c r="AT51" s="7"/>
      <c r="AU51" s="7"/>
    </row>
    <row r="52" spans="1:256" ht="15" customHeight="1">
      <c r="A52" s="4"/>
      <c r="B52" s="253" t="s">
        <v>366</v>
      </c>
      <c r="C52" s="253"/>
      <c r="D52" s="253"/>
      <c r="E52" s="253"/>
      <c r="F52" s="253"/>
      <c r="G52" s="253"/>
      <c r="H52" s="253"/>
      <c r="I52" s="254">
        <v>460</v>
      </c>
      <c r="J52" s="254"/>
      <c r="K52" s="254"/>
      <c r="L52" s="254"/>
      <c r="M52" s="254"/>
      <c r="N52" s="254"/>
      <c r="O52" s="254"/>
      <c r="P52" s="254">
        <v>252</v>
      </c>
      <c r="Q52" s="254"/>
      <c r="R52" s="254"/>
      <c r="S52" s="254"/>
      <c r="T52" s="254"/>
      <c r="U52" s="254"/>
      <c r="V52" s="254"/>
      <c r="W52" s="254">
        <v>15</v>
      </c>
      <c r="X52" s="254"/>
      <c r="Y52" s="254"/>
      <c r="Z52" s="255"/>
      <c r="AA52" s="255"/>
      <c r="AB52" s="255"/>
      <c r="AC52" s="255"/>
      <c r="AD52" s="251">
        <v>652</v>
      </c>
      <c r="AE52" s="251"/>
      <c r="AF52" s="251"/>
      <c r="AG52" s="251"/>
      <c r="AH52" s="251"/>
      <c r="AI52" s="251"/>
      <c r="AJ52" s="251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>
      <c r="A53" s="4"/>
      <c r="B53" s="4"/>
      <c r="N53" s="4"/>
      <c r="O53" s="4"/>
      <c r="P53" s="4"/>
      <c r="Q53" s="4"/>
      <c r="Z53" s="212" t="s">
        <v>23</v>
      </c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</sheetData>
  <mergeCells count="196">
    <mergeCell ref="B14:Q15"/>
    <mergeCell ref="R14:W15"/>
    <mergeCell ref="X15:AC15"/>
    <mergeCell ref="AD15:AI15"/>
    <mergeCell ref="AJ15:AO15"/>
    <mergeCell ref="X14:AO14"/>
    <mergeCell ref="R27:W27"/>
    <mergeCell ref="X27:AC27"/>
    <mergeCell ref="AD27:AI27"/>
    <mergeCell ref="AJ27:AO27"/>
    <mergeCell ref="R20:W20"/>
    <mergeCell ref="X20:AC20"/>
    <mergeCell ref="AD20:AI20"/>
    <mergeCell ref="AJ20:AO20"/>
    <mergeCell ref="R21:W21"/>
    <mergeCell ref="X21:AC21"/>
    <mergeCell ref="AD21:AI21"/>
    <mergeCell ref="AJ21:AO21"/>
    <mergeCell ref="R22:W22"/>
    <mergeCell ref="X22:AC22"/>
    <mergeCell ref="AD22:AI22"/>
    <mergeCell ref="AJ22:AO22"/>
    <mergeCell ref="R16:W16"/>
    <mergeCell ref="X16:AC16"/>
    <mergeCell ref="R28:W28"/>
    <mergeCell ref="X28:AC28"/>
    <mergeCell ref="AD28:AI28"/>
    <mergeCell ref="AJ28:AO28"/>
    <mergeCell ref="R29:W29"/>
    <mergeCell ref="X29:AC29"/>
    <mergeCell ref="AD29:AI29"/>
    <mergeCell ref="AJ29:AO29"/>
    <mergeCell ref="R24:W24"/>
    <mergeCell ref="X24:AC24"/>
    <mergeCell ref="AD24:AI24"/>
    <mergeCell ref="AJ24:AO24"/>
    <mergeCell ref="R25:W25"/>
    <mergeCell ref="X25:AC25"/>
    <mergeCell ref="AD25:AI25"/>
    <mergeCell ref="AJ25:AO25"/>
    <mergeCell ref="R26:W26"/>
    <mergeCell ref="X26:AC26"/>
    <mergeCell ref="AD26:AI26"/>
    <mergeCell ref="AJ26:AO26"/>
    <mergeCell ref="AJ16:AO16"/>
    <mergeCell ref="R17:W17"/>
    <mergeCell ref="X17:AC17"/>
    <mergeCell ref="AD17:AI17"/>
    <mergeCell ref="AJ17:AO17"/>
    <mergeCell ref="R18:W18"/>
    <mergeCell ref="X18:AC18"/>
    <mergeCell ref="AD18:AI18"/>
    <mergeCell ref="AJ18:AO18"/>
    <mergeCell ref="L17:Q17"/>
    <mergeCell ref="L18:Q18"/>
    <mergeCell ref="L19:Q19"/>
    <mergeCell ref="L20:Q20"/>
    <mergeCell ref="L21:Q21"/>
    <mergeCell ref="L22:Q22"/>
    <mergeCell ref="L23:Q23"/>
    <mergeCell ref="L24:Q24"/>
    <mergeCell ref="AD16:AI16"/>
    <mergeCell ref="AD11:AI11"/>
    <mergeCell ref="AD12:AI12"/>
    <mergeCell ref="AJ8:AO8"/>
    <mergeCell ref="AJ9:AO9"/>
    <mergeCell ref="AJ10:AO10"/>
    <mergeCell ref="AJ11:AO11"/>
    <mergeCell ref="AJ12:AO12"/>
    <mergeCell ref="L10:Q10"/>
    <mergeCell ref="L11:Q11"/>
    <mergeCell ref="L12:Q12"/>
    <mergeCell ref="R8:W8"/>
    <mergeCell ref="R9:W9"/>
    <mergeCell ref="R10:W10"/>
    <mergeCell ref="R11:W11"/>
    <mergeCell ref="R12:W12"/>
    <mergeCell ref="X8:AC8"/>
    <mergeCell ref="X9:AC9"/>
    <mergeCell ref="X10:AC10"/>
    <mergeCell ref="X11:AC11"/>
    <mergeCell ref="X12:AC12"/>
    <mergeCell ref="R6:W7"/>
    <mergeCell ref="X7:AC7"/>
    <mergeCell ref="AD7:AI7"/>
    <mergeCell ref="AJ7:AO7"/>
    <mergeCell ref="X6:AO6"/>
    <mergeCell ref="AC5:AO5"/>
    <mergeCell ref="L8:Q8"/>
    <mergeCell ref="L9:Q9"/>
    <mergeCell ref="B10:K10"/>
    <mergeCell ref="AD8:AI8"/>
    <mergeCell ref="AD9:AI9"/>
    <mergeCell ref="AD10:AI10"/>
    <mergeCell ref="A1:AU2"/>
    <mergeCell ref="B29:C30"/>
    <mergeCell ref="T35:X36"/>
    <mergeCell ref="Y35:AC36"/>
    <mergeCell ref="AD35:AH36"/>
    <mergeCell ref="AI35:AM36"/>
    <mergeCell ref="AN35:AR36"/>
    <mergeCell ref="B37:M38"/>
    <mergeCell ref="N37:S38"/>
    <mergeCell ref="T37:X38"/>
    <mergeCell ref="Y37:AC38"/>
    <mergeCell ref="AD37:AH38"/>
    <mergeCell ref="AI37:AM38"/>
    <mergeCell ref="AN37:AR38"/>
    <mergeCell ref="A33:AP33"/>
    <mergeCell ref="B35:S35"/>
    <mergeCell ref="B36:S36"/>
    <mergeCell ref="D29:Q29"/>
    <mergeCell ref="D30:Q30"/>
    <mergeCell ref="R30:W30"/>
    <mergeCell ref="X30:AC30"/>
    <mergeCell ref="AD30:AI30"/>
    <mergeCell ref="AJ30:AO30"/>
    <mergeCell ref="L6:Q7"/>
    <mergeCell ref="B51:H51"/>
    <mergeCell ref="I51:O51"/>
    <mergeCell ref="P51:V51"/>
    <mergeCell ref="W51:AC51"/>
    <mergeCell ref="AD51:AJ51"/>
    <mergeCell ref="B52:H52"/>
    <mergeCell ref="I52:O52"/>
    <mergeCell ref="P52:V52"/>
    <mergeCell ref="W52:AC52"/>
    <mergeCell ref="AD52:AJ52"/>
    <mergeCell ref="B49:H49"/>
    <mergeCell ref="I49:O49"/>
    <mergeCell ref="P49:V49"/>
    <mergeCell ref="W49:AC49"/>
    <mergeCell ref="AD49:AJ49"/>
    <mergeCell ref="B50:H50"/>
    <mergeCell ref="I50:O50"/>
    <mergeCell ref="P50:V50"/>
    <mergeCell ref="W50:AC50"/>
    <mergeCell ref="AD50:AJ50"/>
    <mergeCell ref="B47:H47"/>
    <mergeCell ref="I47:O47"/>
    <mergeCell ref="P47:V47"/>
    <mergeCell ref="W47:AC47"/>
    <mergeCell ref="B48:H48"/>
    <mergeCell ref="I48:O48"/>
    <mergeCell ref="P48:V48"/>
    <mergeCell ref="W48:AC48"/>
    <mergeCell ref="AD48:AJ48"/>
    <mergeCell ref="AD46:AJ47"/>
    <mergeCell ref="L26:Q26"/>
    <mergeCell ref="R23:W23"/>
    <mergeCell ref="B12:K12"/>
    <mergeCell ref="A44:AU44"/>
    <mergeCell ref="B46:H46"/>
    <mergeCell ref="I46:AC46"/>
    <mergeCell ref="B39:M40"/>
    <mergeCell ref="N39:S40"/>
    <mergeCell ref="T39:X40"/>
    <mergeCell ref="Y39:AC40"/>
    <mergeCell ref="AD39:AH40"/>
    <mergeCell ref="AI39:AM40"/>
    <mergeCell ref="AN39:AR40"/>
    <mergeCell ref="AI34:AR34"/>
    <mergeCell ref="D16:K16"/>
    <mergeCell ref="D17:K17"/>
    <mergeCell ref="D18:K18"/>
    <mergeCell ref="D19:K19"/>
    <mergeCell ref="D20:K20"/>
    <mergeCell ref="D21:K21"/>
    <mergeCell ref="D22:K22"/>
    <mergeCell ref="D23:K23"/>
    <mergeCell ref="D24:K24"/>
    <mergeCell ref="L16:Q16"/>
    <mergeCell ref="AE31:AO31"/>
    <mergeCell ref="Z53:AJ53"/>
    <mergeCell ref="AG41:AR41"/>
    <mergeCell ref="B11:K11"/>
    <mergeCell ref="B8:K8"/>
    <mergeCell ref="B9:K9"/>
    <mergeCell ref="A4:AU4"/>
    <mergeCell ref="B6:K6"/>
    <mergeCell ref="B7:K7"/>
    <mergeCell ref="X23:AC23"/>
    <mergeCell ref="AD23:AI23"/>
    <mergeCell ref="AJ23:AO23"/>
    <mergeCell ref="R19:W19"/>
    <mergeCell ref="X19:AC19"/>
    <mergeCell ref="AD19:AI19"/>
    <mergeCell ref="AJ19:AO19"/>
    <mergeCell ref="B16:C28"/>
    <mergeCell ref="D27:K27"/>
    <mergeCell ref="D28:K28"/>
    <mergeCell ref="L27:Q27"/>
    <mergeCell ref="L28:Q28"/>
    <mergeCell ref="D25:K25"/>
    <mergeCell ref="D26:K26"/>
    <mergeCell ref="L25:Q25"/>
  </mergeCells>
  <phoneticPr fontId="37"/>
  <pageMargins left="0.75138888888888899" right="0.75138888888888899" top="1" bottom="0.78680555555555598" header="0.51041666666666696" footer="0"/>
  <pageSetup paperSize="9" scale="99" firstPageNumber="38" pageOrder="overThenDown" orientation="portrait" useFirstPageNumber="1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X52"/>
  <sheetViews>
    <sheetView tabSelected="1" view="pageBreakPreview" zoomScaleNormal="100" zoomScaleSheetLayoutView="100" workbookViewId="0"/>
  </sheetViews>
  <sheetFormatPr defaultColWidth="1.875" defaultRowHeight="13.5"/>
  <cols>
    <col min="1" max="1" width="1.875" style="1" customWidth="1"/>
    <col min="2" max="16384" width="1.875" style="1"/>
  </cols>
  <sheetData>
    <row r="1" spans="1:48" ht="12.2" customHeight="1">
      <c r="A1" s="5"/>
      <c r="D1" s="6"/>
      <c r="E1" s="6"/>
      <c r="F1" s="6"/>
      <c r="G1" s="7"/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32"/>
      <c r="AR1" s="32"/>
      <c r="AS1" s="32"/>
    </row>
    <row r="2" spans="1:48" ht="14.25">
      <c r="A2" s="229" t="s">
        <v>312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12"/>
      <c r="AQ2" s="7"/>
    </row>
    <row r="3" spans="1:48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 t="s">
        <v>247</v>
      </c>
      <c r="AM3" s="10"/>
      <c r="AN3" s="10"/>
      <c r="AO3" s="10"/>
      <c r="AP3" s="10"/>
      <c r="AQ3" s="10"/>
      <c r="AS3" s="7"/>
      <c r="AT3" s="7"/>
      <c r="AU3" s="7"/>
      <c r="AV3" s="7"/>
    </row>
    <row r="4" spans="1:48" s="2" customFormat="1" ht="15" customHeight="1">
      <c r="B4" s="745" t="s">
        <v>248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252" t="s">
        <v>275</v>
      </c>
      <c r="O4" s="252"/>
      <c r="P4" s="252"/>
      <c r="Q4" s="252"/>
      <c r="R4" s="252"/>
      <c r="S4" s="252"/>
      <c r="T4" s="252" t="s">
        <v>330</v>
      </c>
      <c r="U4" s="252"/>
      <c r="V4" s="252"/>
      <c r="W4" s="252"/>
      <c r="X4" s="252"/>
      <c r="Y4" s="252"/>
      <c r="Z4" s="252" t="s">
        <v>328</v>
      </c>
      <c r="AA4" s="252"/>
      <c r="AB4" s="252"/>
      <c r="AC4" s="252"/>
      <c r="AD4" s="252"/>
      <c r="AE4" s="252"/>
      <c r="AF4" s="252" t="s">
        <v>352</v>
      </c>
      <c r="AG4" s="252"/>
      <c r="AH4" s="252"/>
      <c r="AI4" s="252"/>
      <c r="AJ4" s="252"/>
      <c r="AK4" s="252"/>
      <c r="AL4" s="252" t="s">
        <v>368</v>
      </c>
      <c r="AM4" s="252"/>
      <c r="AN4" s="252"/>
      <c r="AO4" s="252"/>
      <c r="AP4" s="252"/>
      <c r="AQ4" s="252"/>
    </row>
    <row r="5" spans="1:48" s="2" customFormat="1" ht="15" customHeight="1">
      <c r="B5" s="930" t="s">
        <v>249</v>
      </c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28">
        <v>8352</v>
      </c>
      <c r="O5" s="928"/>
      <c r="P5" s="928"/>
      <c r="Q5" s="928"/>
      <c r="R5" s="928"/>
      <c r="S5" s="928"/>
      <c r="T5" s="929">
        <v>6006</v>
      </c>
      <c r="U5" s="929"/>
      <c r="V5" s="929"/>
      <c r="W5" s="929"/>
      <c r="X5" s="929"/>
      <c r="Y5" s="929"/>
      <c r="Z5" s="929">
        <v>0</v>
      </c>
      <c r="AA5" s="929"/>
      <c r="AB5" s="929"/>
      <c r="AC5" s="929"/>
      <c r="AD5" s="929"/>
      <c r="AE5" s="928"/>
      <c r="AF5" s="931" t="s">
        <v>347</v>
      </c>
      <c r="AG5" s="932"/>
      <c r="AH5" s="932"/>
      <c r="AI5" s="932"/>
      <c r="AJ5" s="932"/>
      <c r="AK5" s="933"/>
      <c r="AL5" s="931" t="s">
        <v>347</v>
      </c>
      <c r="AM5" s="932"/>
      <c r="AN5" s="932"/>
      <c r="AO5" s="932"/>
      <c r="AP5" s="932"/>
      <c r="AQ5" s="933"/>
    </row>
    <row r="6" spans="1:48" s="2" customFormat="1" ht="15" customHeight="1">
      <c r="B6" s="249" t="s">
        <v>250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928">
        <v>2304</v>
      </c>
      <c r="O6" s="928"/>
      <c r="P6" s="928"/>
      <c r="Q6" s="928"/>
      <c r="R6" s="928"/>
      <c r="S6" s="928"/>
      <c r="T6" s="929">
        <v>1513</v>
      </c>
      <c r="U6" s="929"/>
      <c r="V6" s="929"/>
      <c r="W6" s="929"/>
      <c r="X6" s="929"/>
      <c r="Y6" s="929"/>
      <c r="Z6" s="929">
        <v>1158</v>
      </c>
      <c r="AA6" s="929"/>
      <c r="AB6" s="929"/>
      <c r="AC6" s="929"/>
      <c r="AD6" s="929"/>
      <c r="AE6" s="928"/>
      <c r="AF6" s="929">
        <v>1428</v>
      </c>
      <c r="AG6" s="929"/>
      <c r="AH6" s="929"/>
      <c r="AI6" s="929"/>
      <c r="AJ6" s="929"/>
      <c r="AK6" s="928"/>
      <c r="AL6" s="929">
        <v>2151</v>
      </c>
      <c r="AM6" s="929"/>
      <c r="AN6" s="929"/>
      <c r="AO6" s="929"/>
      <c r="AP6" s="929"/>
      <c r="AQ6" s="928"/>
    </row>
    <row r="7" spans="1:48" s="2" customFormat="1" ht="15" customHeight="1">
      <c r="B7" s="249" t="s">
        <v>251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928">
        <v>5223</v>
      </c>
      <c r="O7" s="928"/>
      <c r="P7" s="928"/>
      <c r="Q7" s="928"/>
      <c r="R7" s="928"/>
      <c r="S7" s="928"/>
      <c r="T7" s="929">
        <v>5772</v>
      </c>
      <c r="U7" s="929"/>
      <c r="V7" s="929"/>
      <c r="W7" s="929"/>
      <c r="X7" s="929"/>
      <c r="Y7" s="929"/>
      <c r="Z7" s="929">
        <v>3409</v>
      </c>
      <c r="AA7" s="929"/>
      <c r="AB7" s="929"/>
      <c r="AC7" s="929"/>
      <c r="AD7" s="929"/>
      <c r="AE7" s="928"/>
      <c r="AF7" s="929">
        <v>3445</v>
      </c>
      <c r="AG7" s="929"/>
      <c r="AH7" s="929"/>
      <c r="AI7" s="929"/>
      <c r="AJ7" s="929"/>
      <c r="AK7" s="928"/>
      <c r="AL7" s="929">
        <v>4564</v>
      </c>
      <c r="AM7" s="929"/>
      <c r="AN7" s="929"/>
      <c r="AO7" s="929"/>
      <c r="AP7" s="929"/>
      <c r="AQ7" s="928"/>
    </row>
    <row r="8" spans="1:48" s="2" customFormat="1" ht="15" customHeight="1">
      <c r="B8" s="249" t="s">
        <v>252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928">
        <v>6338</v>
      </c>
      <c r="O8" s="928"/>
      <c r="P8" s="928"/>
      <c r="Q8" s="928"/>
      <c r="R8" s="928"/>
      <c r="S8" s="928"/>
      <c r="T8" s="929">
        <v>5250</v>
      </c>
      <c r="U8" s="929"/>
      <c r="V8" s="929"/>
      <c r="W8" s="929"/>
      <c r="X8" s="929"/>
      <c r="Y8" s="929"/>
      <c r="Z8" s="929">
        <v>3621</v>
      </c>
      <c r="AA8" s="929"/>
      <c r="AB8" s="929"/>
      <c r="AC8" s="929"/>
      <c r="AD8" s="929"/>
      <c r="AE8" s="928"/>
      <c r="AF8" s="929">
        <v>3527</v>
      </c>
      <c r="AG8" s="929"/>
      <c r="AH8" s="929"/>
      <c r="AI8" s="929"/>
      <c r="AJ8" s="929"/>
      <c r="AK8" s="928"/>
      <c r="AL8" s="929">
        <v>3845</v>
      </c>
      <c r="AM8" s="929"/>
      <c r="AN8" s="929"/>
      <c r="AO8" s="929"/>
      <c r="AP8" s="929"/>
      <c r="AQ8" s="928"/>
    </row>
    <row r="9" spans="1:48" s="2" customFormat="1" ht="15" customHeight="1">
      <c r="B9" s="249" t="s">
        <v>253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928">
        <v>0</v>
      </c>
      <c r="O9" s="928"/>
      <c r="P9" s="928"/>
      <c r="Q9" s="928"/>
      <c r="R9" s="928"/>
      <c r="S9" s="928"/>
      <c r="T9" s="932">
        <v>0</v>
      </c>
      <c r="U9" s="932"/>
      <c r="V9" s="932"/>
      <c r="W9" s="932"/>
      <c r="X9" s="932"/>
      <c r="Y9" s="932"/>
      <c r="Z9" s="932">
        <v>0</v>
      </c>
      <c r="AA9" s="932"/>
      <c r="AB9" s="932"/>
      <c r="AC9" s="932"/>
      <c r="AD9" s="932"/>
      <c r="AE9" s="933"/>
      <c r="AF9" s="931" t="s">
        <v>347</v>
      </c>
      <c r="AG9" s="932"/>
      <c r="AH9" s="932"/>
      <c r="AI9" s="932"/>
      <c r="AJ9" s="932"/>
      <c r="AK9" s="933"/>
      <c r="AL9" s="931" t="s">
        <v>347</v>
      </c>
      <c r="AM9" s="932"/>
      <c r="AN9" s="932"/>
      <c r="AO9" s="932"/>
      <c r="AP9" s="932"/>
      <c r="AQ9" s="933"/>
    </row>
    <row r="10" spans="1:48" s="2" customFormat="1" ht="15" customHeight="1">
      <c r="B10" s="823" t="s">
        <v>254</v>
      </c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934">
        <f t="shared" ref="N10" si="0">SUM(N5:Q9)</f>
        <v>22217</v>
      </c>
      <c r="O10" s="934"/>
      <c r="P10" s="934"/>
      <c r="Q10" s="934"/>
      <c r="R10" s="934"/>
      <c r="S10" s="935"/>
      <c r="T10" s="934">
        <f t="shared" ref="T10" si="1">SUM(T5:W9)</f>
        <v>18541</v>
      </c>
      <c r="U10" s="934"/>
      <c r="V10" s="934"/>
      <c r="W10" s="934"/>
      <c r="X10" s="934"/>
      <c r="Y10" s="935"/>
      <c r="Z10" s="934">
        <f t="shared" ref="Z10" si="2">SUM(Z5:AC9)</f>
        <v>8188</v>
      </c>
      <c r="AA10" s="934"/>
      <c r="AB10" s="934"/>
      <c r="AC10" s="934"/>
      <c r="AD10" s="934"/>
      <c r="AE10" s="935"/>
      <c r="AF10" s="934">
        <f t="shared" ref="AF10" si="3">SUM(AF5:AI9)</f>
        <v>8400</v>
      </c>
      <c r="AG10" s="934"/>
      <c r="AH10" s="934"/>
      <c r="AI10" s="934"/>
      <c r="AJ10" s="934"/>
      <c r="AK10" s="935"/>
      <c r="AL10" s="934">
        <f>SUM(AL5:AO9)</f>
        <v>10560</v>
      </c>
      <c r="AM10" s="934"/>
      <c r="AN10" s="934"/>
      <c r="AO10" s="934"/>
      <c r="AP10" s="934"/>
      <c r="AQ10" s="935"/>
    </row>
    <row r="11" spans="1:48" s="2" customFormat="1" ht="15" customHeight="1">
      <c r="B11" s="249" t="s">
        <v>255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795">
        <v>4009</v>
      </c>
      <c r="O11" s="796"/>
      <c r="P11" s="796"/>
      <c r="Q11" s="796"/>
      <c r="R11" s="796"/>
      <c r="S11" s="797"/>
      <c r="T11" s="795">
        <v>3042</v>
      </c>
      <c r="U11" s="796"/>
      <c r="V11" s="796"/>
      <c r="W11" s="796"/>
      <c r="X11" s="796"/>
      <c r="Y11" s="797"/>
      <c r="Z11" s="795">
        <v>2713</v>
      </c>
      <c r="AA11" s="795"/>
      <c r="AB11" s="795"/>
      <c r="AC11" s="795"/>
      <c r="AD11" s="795"/>
      <c r="AE11" s="936"/>
      <c r="AF11" s="795">
        <v>3086</v>
      </c>
      <c r="AG11" s="795"/>
      <c r="AH11" s="795"/>
      <c r="AI11" s="795"/>
      <c r="AJ11" s="795"/>
      <c r="AK11" s="936"/>
      <c r="AL11" s="795">
        <v>3816</v>
      </c>
      <c r="AM11" s="795"/>
      <c r="AN11" s="795"/>
      <c r="AO11" s="795"/>
      <c r="AP11" s="795"/>
      <c r="AQ11" s="936"/>
    </row>
    <row r="12" spans="1:48" s="2" customFormat="1" ht="15" customHeight="1">
      <c r="B12" s="249" t="s">
        <v>256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929">
        <v>4426</v>
      </c>
      <c r="O12" s="937"/>
      <c r="P12" s="937"/>
      <c r="Q12" s="937"/>
      <c r="R12" s="937"/>
      <c r="S12" s="938"/>
      <c r="T12" s="929">
        <v>4202</v>
      </c>
      <c r="U12" s="937"/>
      <c r="V12" s="937"/>
      <c r="W12" s="937"/>
      <c r="X12" s="937"/>
      <c r="Y12" s="938"/>
      <c r="Z12" s="929">
        <v>1026</v>
      </c>
      <c r="AA12" s="929"/>
      <c r="AB12" s="929"/>
      <c r="AC12" s="929"/>
      <c r="AD12" s="929"/>
      <c r="AE12" s="928"/>
      <c r="AF12" s="929" t="s">
        <v>369</v>
      </c>
      <c r="AG12" s="929"/>
      <c r="AH12" s="929"/>
      <c r="AI12" s="929"/>
      <c r="AJ12" s="929"/>
      <c r="AK12" s="928"/>
      <c r="AL12" s="931" t="s">
        <v>347</v>
      </c>
      <c r="AM12" s="932"/>
      <c r="AN12" s="932"/>
      <c r="AO12" s="932"/>
      <c r="AP12" s="932"/>
      <c r="AQ12" s="933"/>
    </row>
    <row r="13" spans="1:48" s="2" customFormat="1" ht="15" customHeight="1">
      <c r="B13" s="249" t="s">
        <v>257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929">
        <v>3890</v>
      </c>
      <c r="O13" s="937"/>
      <c r="P13" s="937"/>
      <c r="Q13" s="937"/>
      <c r="R13" s="937"/>
      <c r="S13" s="938"/>
      <c r="T13" s="929">
        <v>3090</v>
      </c>
      <c r="U13" s="937"/>
      <c r="V13" s="937"/>
      <c r="W13" s="937"/>
      <c r="X13" s="937"/>
      <c r="Y13" s="938"/>
      <c r="Z13" s="929">
        <v>360</v>
      </c>
      <c r="AA13" s="929"/>
      <c r="AB13" s="929"/>
      <c r="AC13" s="929"/>
      <c r="AD13" s="929"/>
      <c r="AE13" s="928"/>
      <c r="AF13" s="929">
        <v>448</v>
      </c>
      <c r="AG13" s="929"/>
      <c r="AH13" s="929"/>
      <c r="AI13" s="929"/>
      <c r="AJ13" s="929"/>
      <c r="AK13" s="928"/>
      <c r="AL13" s="929">
        <v>472</v>
      </c>
      <c r="AM13" s="929"/>
      <c r="AN13" s="929"/>
      <c r="AO13" s="929"/>
      <c r="AP13" s="929"/>
      <c r="AQ13" s="928"/>
    </row>
    <row r="14" spans="1:48" s="2" customFormat="1" ht="15" customHeight="1">
      <c r="B14" s="249" t="s">
        <v>258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929">
        <v>5874</v>
      </c>
      <c r="O14" s="937"/>
      <c r="P14" s="937"/>
      <c r="Q14" s="937"/>
      <c r="R14" s="937"/>
      <c r="S14" s="938"/>
      <c r="T14" s="929">
        <v>5040</v>
      </c>
      <c r="U14" s="937"/>
      <c r="V14" s="937"/>
      <c r="W14" s="937"/>
      <c r="X14" s="937"/>
      <c r="Y14" s="938"/>
      <c r="Z14" s="929">
        <v>4001</v>
      </c>
      <c r="AA14" s="929"/>
      <c r="AB14" s="929"/>
      <c r="AC14" s="929"/>
      <c r="AD14" s="929"/>
      <c r="AE14" s="928"/>
      <c r="AF14" s="929">
        <v>4077</v>
      </c>
      <c r="AG14" s="929"/>
      <c r="AH14" s="929"/>
      <c r="AI14" s="929"/>
      <c r="AJ14" s="929"/>
      <c r="AK14" s="928"/>
      <c r="AL14" s="929">
        <v>5008</v>
      </c>
      <c r="AM14" s="929"/>
      <c r="AN14" s="929"/>
      <c r="AO14" s="929"/>
      <c r="AP14" s="929"/>
      <c r="AQ14" s="928"/>
    </row>
    <row r="15" spans="1:48" s="2" customFormat="1" ht="15" customHeight="1">
      <c r="B15" s="249" t="s">
        <v>259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929">
        <v>3439</v>
      </c>
      <c r="O15" s="937"/>
      <c r="P15" s="937"/>
      <c r="Q15" s="937"/>
      <c r="R15" s="937"/>
      <c r="S15" s="938"/>
      <c r="T15" s="929">
        <v>2475</v>
      </c>
      <c r="U15" s="937"/>
      <c r="V15" s="937"/>
      <c r="W15" s="937"/>
      <c r="X15" s="937"/>
      <c r="Y15" s="938"/>
      <c r="Z15" s="929">
        <v>2082</v>
      </c>
      <c r="AA15" s="929"/>
      <c r="AB15" s="929"/>
      <c r="AC15" s="929"/>
      <c r="AD15" s="929"/>
      <c r="AE15" s="928"/>
      <c r="AF15" s="929">
        <v>2248</v>
      </c>
      <c r="AG15" s="929"/>
      <c r="AH15" s="929"/>
      <c r="AI15" s="929"/>
      <c r="AJ15" s="929"/>
      <c r="AK15" s="928"/>
      <c r="AL15" s="929">
        <v>2565</v>
      </c>
      <c r="AM15" s="929"/>
      <c r="AN15" s="929"/>
      <c r="AO15" s="929"/>
      <c r="AP15" s="929"/>
      <c r="AQ15" s="928"/>
    </row>
    <row r="16" spans="1:48" s="2" customFormat="1" ht="15" customHeight="1">
      <c r="B16" s="249" t="s">
        <v>260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929">
        <v>1743</v>
      </c>
      <c r="O16" s="937"/>
      <c r="P16" s="937"/>
      <c r="Q16" s="937"/>
      <c r="R16" s="937"/>
      <c r="S16" s="938"/>
      <c r="T16" s="929">
        <v>1312</v>
      </c>
      <c r="U16" s="937"/>
      <c r="V16" s="937"/>
      <c r="W16" s="937"/>
      <c r="X16" s="937"/>
      <c r="Y16" s="938"/>
      <c r="Z16" s="929">
        <v>876</v>
      </c>
      <c r="AA16" s="929"/>
      <c r="AB16" s="929"/>
      <c r="AC16" s="929"/>
      <c r="AD16" s="929"/>
      <c r="AE16" s="928"/>
      <c r="AF16" s="929">
        <v>812</v>
      </c>
      <c r="AG16" s="929"/>
      <c r="AH16" s="929"/>
      <c r="AI16" s="929"/>
      <c r="AJ16" s="929"/>
      <c r="AK16" s="928"/>
      <c r="AL16" s="929">
        <v>854</v>
      </c>
      <c r="AM16" s="929"/>
      <c r="AN16" s="929"/>
      <c r="AO16" s="929"/>
      <c r="AP16" s="929"/>
      <c r="AQ16" s="928"/>
    </row>
    <row r="17" spans="1:47" s="2" customFormat="1" ht="15" customHeight="1">
      <c r="B17" s="249" t="s">
        <v>261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786">
        <v>4548</v>
      </c>
      <c r="O17" s="787"/>
      <c r="P17" s="787"/>
      <c r="Q17" s="787"/>
      <c r="R17" s="787"/>
      <c r="S17" s="788"/>
      <c r="T17" s="786">
        <v>0</v>
      </c>
      <c r="U17" s="787"/>
      <c r="V17" s="787"/>
      <c r="W17" s="787"/>
      <c r="X17" s="787"/>
      <c r="Y17" s="788"/>
      <c r="Z17" s="932">
        <v>0</v>
      </c>
      <c r="AA17" s="932"/>
      <c r="AB17" s="932"/>
      <c r="AC17" s="932"/>
      <c r="AD17" s="932"/>
      <c r="AE17" s="933"/>
      <c r="AF17" s="932" t="s">
        <v>369</v>
      </c>
      <c r="AG17" s="932"/>
      <c r="AH17" s="932"/>
      <c r="AI17" s="932"/>
      <c r="AJ17" s="932"/>
      <c r="AK17" s="933"/>
      <c r="AL17" s="931" t="s">
        <v>347</v>
      </c>
      <c r="AM17" s="932"/>
      <c r="AN17" s="932"/>
      <c r="AO17" s="932"/>
      <c r="AP17" s="932"/>
      <c r="AQ17" s="933"/>
    </row>
    <row r="18" spans="1:47" s="2" customFormat="1" ht="15" customHeight="1">
      <c r="B18" s="823" t="s">
        <v>254</v>
      </c>
      <c r="C18" s="823"/>
      <c r="D18" s="823"/>
      <c r="E18" s="823"/>
      <c r="F18" s="823"/>
      <c r="G18" s="823"/>
      <c r="H18" s="823"/>
      <c r="I18" s="823"/>
      <c r="J18" s="823"/>
      <c r="K18" s="823"/>
      <c r="L18" s="823"/>
      <c r="M18" s="823"/>
      <c r="N18" s="934">
        <f t="shared" ref="N18" si="4">SUM(N11:Q17)</f>
        <v>27929</v>
      </c>
      <c r="O18" s="934"/>
      <c r="P18" s="934"/>
      <c r="Q18" s="934"/>
      <c r="R18" s="934"/>
      <c r="S18" s="935"/>
      <c r="T18" s="934">
        <f t="shared" ref="T18" si="5">SUM(T11:W17)</f>
        <v>19161</v>
      </c>
      <c r="U18" s="934"/>
      <c r="V18" s="934"/>
      <c r="W18" s="934"/>
      <c r="X18" s="934"/>
      <c r="Y18" s="935"/>
      <c r="Z18" s="934">
        <f t="shared" ref="Z18" si="6">SUM(Z11:AC17)</f>
        <v>11058</v>
      </c>
      <c r="AA18" s="934"/>
      <c r="AB18" s="934"/>
      <c r="AC18" s="934"/>
      <c r="AD18" s="934"/>
      <c r="AE18" s="935"/>
      <c r="AF18" s="934">
        <f t="shared" ref="AF18" si="7">SUM(AF11:AI17)</f>
        <v>10671</v>
      </c>
      <c r="AG18" s="934"/>
      <c r="AH18" s="934"/>
      <c r="AI18" s="934"/>
      <c r="AJ18" s="934"/>
      <c r="AK18" s="935"/>
      <c r="AL18" s="934">
        <f>SUM(AL11:AO17)</f>
        <v>12715</v>
      </c>
      <c r="AM18" s="934"/>
      <c r="AN18" s="934"/>
      <c r="AO18" s="934"/>
      <c r="AP18" s="934"/>
      <c r="AQ18" s="935"/>
    </row>
    <row r="19" spans="1:47" s="2" customFormat="1" ht="15" customHeight="1">
      <c r="B19" s="939" t="s">
        <v>3</v>
      </c>
      <c r="C19" s="939"/>
      <c r="D19" s="939"/>
      <c r="E19" s="939"/>
      <c r="F19" s="939"/>
      <c r="G19" s="939"/>
      <c r="H19" s="939"/>
      <c r="I19" s="939"/>
      <c r="J19" s="939"/>
      <c r="K19" s="939"/>
      <c r="L19" s="939"/>
      <c r="M19" s="939"/>
      <c r="N19" s="940">
        <f t="shared" ref="N19" si="8">N10+N18</f>
        <v>50146</v>
      </c>
      <c r="O19" s="941"/>
      <c r="P19" s="941"/>
      <c r="Q19" s="941"/>
      <c r="R19" s="941"/>
      <c r="S19" s="941"/>
      <c r="T19" s="940">
        <f t="shared" ref="T19" si="9">T10+T18</f>
        <v>37702</v>
      </c>
      <c r="U19" s="941"/>
      <c r="V19" s="941"/>
      <c r="W19" s="941"/>
      <c r="X19" s="941"/>
      <c r="Y19" s="941"/>
      <c r="Z19" s="940">
        <f t="shared" ref="Z19" si="10">Z10+Z18</f>
        <v>19246</v>
      </c>
      <c r="AA19" s="941"/>
      <c r="AB19" s="941"/>
      <c r="AC19" s="941"/>
      <c r="AD19" s="941"/>
      <c r="AE19" s="941"/>
      <c r="AF19" s="940">
        <f t="shared" ref="AF19" si="11">AF10+AF18</f>
        <v>19071</v>
      </c>
      <c r="AG19" s="941"/>
      <c r="AH19" s="941"/>
      <c r="AI19" s="941"/>
      <c r="AJ19" s="941"/>
      <c r="AK19" s="941"/>
      <c r="AL19" s="940">
        <f>AL10+AL18</f>
        <v>23275</v>
      </c>
      <c r="AM19" s="941"/>
      <c r="AN19" s="941"/>
      <c r="AO19" s="941"/>
      <c r="AP19" s="941"/>
      <c r="AQ19" s="941"/>
    </row>
    <row r="20" spans="1:47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 t="s">
        <v>322</v>
      </c>
      <c r="AI20" s="11"/>
      <c r="AK20" s="11"/>
      <c r="AL20" s="11"/>
      <c r="AM20" s="11"/>
      <c r="AN20" s="11"/>
      <c r="AO20" s="11"/>
      <c r="AP20" s="11"/>
      <c r="AQ20" s="11"/>
      <c r="AR20" s="11"/>
      <c r="AS20" s="8"/>
      <c r="AT20" s="8"/>
      <c r="AU20" s="8"/>
    </row>
    <row r="21" spans="1:47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25"/>
      <c r="AF21" s="25"/>
      <c r="AG21" s="25"/>
      <c r="AH21" s="25"/>
      <c r="AI21" s="25"/>
      <c r="AJ21" s="27"/>
      <c r="AK21" s="27"/>
      <c r="AL21" s="27"/>
      <c r="AM21" s="27"/>
      <c r="AN21" s="27"/>
      <c r="AO21" s="27"/>
      <c r="AP21" s="27"/>
      <c r="AQ21" s="27"/>
      <c r="AR21" s="27"/>
      <c r="AS21" s="3"/>
      <c r="AT21" s="3"/>
      <c r="AU21" s="3"/>
    </row>
    <row r="22" spans="1:47">
      <c r="A22" s="229" t="s">
        <v>313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</row>
    <row r="23" spans="1:47" ht="12.2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47" s="2" customFormat="1" ht="15" customHeight="1">
      <c r="B24" s="230" t="s">
        <v>1</v>
      </c>
      <c r="C24" s="230"/>
      <c r="D24" s="230"/>
      <c r="E24" s="230"/>
      <c r="F24" s="230"/>
      <c r="G24" s="230"/>
      <c r="H24" s="230"/>
      <c r="I24" s="780"/>
      <c r="J24" s="827" t="s">
        <v>343</v>
      </c>
      <c r="K24" s="826"/>
      <c r="L24" s="826"/>
      <c r="M24" s="826"/>
      <c r="N24" s="826"/>
      <c r="O24" s="826"/>
      <c r="P24" s="826"/>
      <c r="Q24" s="826"/>
      <c r="R24" s="826" t="s">
        <v>344</v>
      </c>
      <c r="S24" s="826"/>
      <c r="T24" s="826"/>
      <c r="U24" s="826"/>
      <c r="V24" s="826"/>
      <c r="W24" s="826"/>
      <c r="X24" s="826"/>
      <c r="Y24" s="826"/>
      <c r="Z24" s="826" t="s">
        <v>346</v>
      </c>
      <c r="AA24" s="298"/>
      <c r="AB24" s="298"/>
      <c r="AC24" s="298"/>
      <c r="AD24" s="298"/>
      <c r="AE24" s="298"/>
      <c r="AF24" s="298"/>
      <c r="AG24" s="298"/>
      <c r="AH24" s="826" t="s">
        <v>345</v>
      </c>
      <c r="AI24" s="826"/>
      <c r="AJ24" s="826"/>
      <c r="AK24" s="826"/>
      <c r="AL24" s="826"/>
      <c r="AM24" s="826"/>
      <c r="AN24" s="826"/>
      <c r="AO24" s="778"/>
    </row>
    <row r="25" spans="1:47" s="2" customFormat="1" ht="15" customHeight="1">
      <c r="A25" s="7"/>
      <c r="B25" s="245" t="s">
        <v>2</v>
      </c>
      <c r="C25" s="245"/>
      <c r="D25" s="245"/>
      <c r="E25" s="245"/>
      <c r="F25" s="245"/>
      <c r="G25" s="245"/>
      <c r="H25" s="245"/>
      <c r="I25" s="781"/>
      <c r="J25" s="949"/>
      <c r="K25" s="833"/>
      <c r="L25" s="833"/>
      <c r="M25" s="833"/>
      <c r="N25" s="833"/>
      <c r="O25" s="833"/>
      <c r="P25" s="833"/>
      <c r="Q25" s="833"/>
      <c r="R25" s="833"/>
      <c r="S25" s="833"/>
      <c r="T25" s="833"/>
      <c r="U25" s="833"/>
      <c r="V25" s="833"/>
      <c r="W25" s="833"/>
      <c r="X25" s="833"/>
      <c r="Y25" s="833"/>
      <c r="Z25" s="607"/>
      <c r="AA25" s="607"/>
      <c r="AB25" s="607"/>
      <c r="AC25" s="607"/>
      <c r="AD25" s="607"/>
      <c r="AE25" s="607"/>
      <c r="AF25" s="607"/>
      <c r="AG25" s="607"/>
      <c r="AH25" s="833"/>
      <c r="AI25" s="833"/>
      <c r="AJ25" s="833"/>
      <c r="AK25" s="833"/>
      <c r="AL25" s="833"/>
      <c r="AM25" s="833"/>
      <c r="AN25" s="833"/>
      <c r="AO25" s="950"/>
    </row>
    <row r="26" spans="1:47" s="2" customFormat="1" ht="15" customHeight="1">
      <c r="A26" s="7"/>
      <c r="B26" s="555" t="s">
        <v>275</v>
      </c>
      <c r="C26" s="555"/>
      <c r="D26" s="555"/>
      <c r="E26" s="555"/>
      <c r="F26" s="555"/>
      <c r="G26" s="555"/>
      <c r="H26" s="555"/>
      <c r="I26" s="942"/>
      <c r="J26" s="943">
        <v>304</v>
      </c>
      <c r="K26" s="944"/>
      <c r="L26" s="944"/>
      <c r="M26" s="944"/>
      <c r="N26" s="944"/>
      <c r="O26" s="944"/>
      <c r="P26" s="944"/>
      <c r="Q26" s="945"/>
      <c r="R26" s="946">
        <v>1155</v>
      </c>
      <c r="S26" s="947"/>
      <c r="T26" s="947"/>
      <c r="U26" s="947"/>
      <c r="V26" s="947"/>
      <c r="W26" s="947"/>
      <c r="X26" s="947"/>
      <c r="Y26" s="948"/>
      <c r="Z26" s="946">
        <v>41588</v>
      </c>
      <c r="AA26" s="947"/>
      <c r="AB26" s="947"/>
      <c r="AC26" s="947"/>
      <c r="AD26" s="947"/>
      <c r="AE26" s="947"/>
      <c r="AF26" s="947"/>
      <c r="AG26" s="948"/>
      <c r="AH26" s="943">
        <v>108885</v>
      </c>
      <c r="AI26" s="944"/>
      <c r="AJ26" s="944"/>
      <c r="AK26" s="944"/>
      <c r="AL26" s="944"/>
      <c r="AM26" s="944"/>
      <c r="AN26" s="944"/>
      <c r="AO26" s="945"/>
    </row>
    <row r="27" spans="1:47" s="2" customFormat="1" ht="15" customHeight="1">
      <c r="A27" s="7"/>
      <c r="B27" s="555" t="s">
        <v>330</v>
      </c>
      <c r="C27" s="555"/>
      <c r="D27" s="555"/>
      <c r="E27" s="555"/>
      <c r="F27" s="555"/>
      <c r="G27" s="555"/>
      <c r="H27" s="555"/>
      <c r="I27" s="942"/>
      <c r="J27" s="943">
        <v>271</v>
      </c>
      <c r="K27" s="944"/>
      <c r="L27" s="944"/>
      <c r="M27" s="944"/>
      <c r="N27" s="944"/>
      <c r="O27" s="944"/>
      <c r="P27" s="944"/>
      <c r="Q27" s="945"/>
      <c r="R27" s="946">
        <v>1043</v>
      </c>
      <c r="S27" s="947"/>
      <c r="T27" s="947"/>
      <c r="U27" s="947"/>
      <c r="V27" s="947"/>
      <c r="W27" s="947"/>
      <c r="X27" s="947"/>
      <c r="Y27" s="948"/>
      <c r="Z27" s="946">
        <v>34612</v>
      </c>
      <c r="AA27" s="947"/>
      <c r="AB27" s="947"/>
      <c r="AC27" s="947"/>
      <c r="AD27" s="947"/>
      <c r="AE27" s="947"/>
      <c r="AF27" s="947"/>
      <c r="AG27" s="948"/>
      <c r="AH27" s="943">
        <v>97392</v>
      </c>
      <c r="AI27" s="944"/>
      <c r="AJ27" s="944"/>
      <c r="AK27" s="944"/>
      <c r="AL27" s="944"/>
      <c r="AM27" s="944"/>
      <c r="AN27" s="944"/>
      <c r="AO27" s="945"/>
    </row>
    <row r="28" spans="1:47" s="2" customFormat="1" ht="15" customHeight="1">
      <c r="A28" s="7"/>
      <c r="B28" s="555" t="s">
        <v>328</v>
      </c>
      <c r="C28" s="555"/>
      <c r="D28" s="555"/>
      <c r="E28" s="555"/>
      <c r="F28" s="555"/>
      <c r="G28" s="555"/>
      <c r="H28" s="555"/>
      <c r="I28" s="942"/>
      <c r="J28" s="943">
        <v>248</v>
      </c>
      <c r="K28" s="944"/>
      <c r="L28" s="944"/>
      <c r="M28" s="944"/>
      <c r="N28" s="944"/>
      <c r="O28" s="944"/>
      <c r="P28" s="944"/>
      <c r="Q28" s="945"/>
      <c r="R28" s="946">
        <v>471</v>
      </c>
      <c r="S28" s="947"/>
      <c r="T28" s="947"/>
      <c r="U28" s="947"/>
      <c r="V28" s="947"/>
      <c r="W28" s="947"/>
      <c r="X28" s="947"/>
      <c r="Y28" s="948"/>
      <c r="Z28" s="946">
        <v>11917</v>
      </c>
      <c r="AA28" s="947"/>
      <c r="AB28" s="947"/>
      <c r="AC28" s="947"/>
      <c r="AD28" s="947"/>
      <c r="AE28" s="947"/>
      <c r="AF28" s="947"/>
      <c r="AG28" s="948"/>
      <c r="AH28" s="943">
        <v>55839</v>
      </c>
      <c r="AI28" s="944"/>
      <c r="AJ28" s="944"/>
      <c r="AK28" s="944"/>
      <c r="AL28" s="944"/>
      <c r="AM28" s="944"/>
      <c r="AN28" s="944"/>
      <c r="AO28" s="945"/>
    </row>
    <row r="29" spans="1:47" s="2" customFormat="1" ht="15" customHeight="1">
      <c r="A29" s="7"/>
      <c r="B29" s="555" t="s">
        <v>352</v>
      </c>
      <c r="C29" s="555"/>
      <c r="D29" s="555"/>
      <c r="E29" s="555"/>
      <c r="F29" s="555"/>
      <c r="G29" s="555"/>
      <c r="H29" s="555"/>
      <c r="I29" s="942"/>
      <c r="J29" s="943">
        <v>282</v>
      </c>
      <c r="K29" s="944"/>
      <c r="L29" s="944"/>
      <c r="M29" s="944"/>
      <c r="N29" s="944"/>
      <c r="O29" s="944"/>
      <c r="P29" s="944"/>
      <c r="Q29" s="945"/>
      <c r="R29" s="946">
        <v>182</v>
      </c>
      <c r="S29" s="947"/>
      <c r="T29" s="947"/>
      <c r="U29" s="947"/>
      <c r="V29" s="947"/>
      <c r="W29" s="947"/>
      <c r="X29" s="947"/>
      <c r="Y29" s="948"/>
      <c r="Z29" s="946">
        <v>43682</v>
      </c>
      <c r="AA29" s="947"/>
      <c r="AB29" s="947"/>
      <c r="AC29" s="947"/>
      <c r="AD29" s="947"/>
      <c r="AE29" s="947"/>
      <c r="AF29" s="947"/>
      <c r="AG29" s="948"/>
      <c r="AH29" s="943">
        <v>50370</v>
      </c>
      <c r="AI29" s="944"/>
      <c r="AJ29" s="944"/>
      <c r="AK29" s="944"/>
      <c r="AL29" s="944"/>
      <c r="AM29" s="944"/>
      <c r="AN29" s="944"/>
      <c r="AO29" s="945"/>
    </row>
    <row r="30" spans="1:47" s="2" customFormat="1" ht="15" customHeight="1">
      <c r="A30" s="7"/>
      <c r="B30" s="559" t="s">
        <v>368</v>
      </c>
      <c r="C30" s="559"/>
      <c r="D30" s="559"/>
      <c r="E30" s="559"/>
      <c r="F30" s="559"/>
      <c r="G30" s="559"/>
      <c r="H30" s="559"/>
      <c r="I30" s="951"/>
      <c r="J30" s="952">
        <v>302</v>
      </c>
      <c r="K30" s="872"/>
      <c r="L30" s="872"/>
      <c r="M30" s="872"/>
      <c r="N30" s="872"/>
      <c r="O30" s="872"/>
      <c r="P30" s="872"/>
      <c r="Q30" s="871"/>
      <c r="R30" s="953">
        <v>196</v>
      </c>
      <c r="S30" s="954"/>
      <c r="T30" s="954"/>
      <c r="U30" s="954"/>
      <c r="V30" s="954"/>
      <c r="W30" s="954"/>
      <c r="X30" s="954"/>
      <c r="Y30" s="955"/>
      <c r="Z30" s="953">
        <v>19749</v>
      </c>
      <c r="AA30" s="954"/>
      <c r="AB30" s="954"/>
      <c r="AC30" s="954"/>
      <c r="AD30" s="954"/>
      <c r="AE30" s="954"/>
      <c r="AF30" s="954"/>
      <c r="AG30" s="955"/>
      <c r="AH30" s="952">
        <v>43967</v>
      </c>
      <c r="AI30" s="872"/>
      <c r="AJ30" s="872"/>
      <c r="AK30" s="872"/>
      <c r="AL30" s="872"/>
      <c r="AM30" s="872"/>
      <c r="AN30" s="872"/>
      <c r="AO30" s="871"/>
    </row>
    <row r="31" spans="1:47" s="2" customFormat="1" ht="15" customHeight="1">
      <c r="A31" s="7"/>
      <c r="D31" s="14"/>
      <c r="E31" s="961"/>
      <c r="F31" s="961"/>
      <c r="G31" s="961"/>
      <c r="H31" s="961"/>
      <c r="I31" s="961"/>
      <c r="J31" s="961"/>
      <c r="K31" s="961"/>
      <c r="L31" s="961"/>
      <c r="M31" s="961"/>
      <c r="N31" s="961"/>
      <c r="O31" s="961"/>
      <c r="P31" s="961"/>
      <c r="Q31" s="961"/>
      <c r="R31" s="961"/>
      <c r="S31" s="961"/>
      <c r="T31" s="961"/>
      <c r="U31" s="961"/>
      <c r="V31" s="961"/>
      <c r="W31" s="961"/>
      <c r="X31" s="961"/>
      <c r="Y31" s="23"/>
      <c r="Z31" s="23"/>
      <c r="AB31" s="23"/>
      <c r="AC31" s="23"/>
      <c r="AD31" s="23"/>
      <c r="AF31" s="29"/>
      <c r="AG31" s="29" t="s">
        <v>262</v>
      </c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</row>
    <row r="32" spans="1:47" ht="12.2" customHeight="1">
      <c r="A32" s="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32"/>
    </row>
    <row r="33" spans="1:258" s="3" customFormat="1">
      <c r="A33" s="229" t="s">
        <v>314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</row>
    <row r="34" spans="1:258" s="3" customFormat="1" ht="12.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2"/>
      <c r="AD34" s="12"/>
      <c r="AE34" s="12"/>
      <c r="AF34" s="12"/>
      <c r="AG34" s="12"/>
      <c r="AH34" s="12"/>
      <c r="AI34" s="12"/>
      <c r="AJ34" s="12"/>
      <c r="AK34" s="271" t="s">
        <v>247</v>
      </c>
      <c r="AL34" s="271"/>
      <c r="AM34" s="271"/>
      <c r="AN34" s="271"/>
      <c r="AO34" s="271"/>
      <c r="AP34" s="271"/>
      <c r="AQ34" s="271"/>
      <c r="AR34" s="271"/>
    </row>
    <row r="35" spans="1:258" s="3" customFormat="1" ht="15" customHeight="1">
      <c r="A35" s="17"/>
      <c r="B35" s="673" t="s">
        <v>32</v>
      </c>
      <c r="C35" s="673"/>
      <c r="D35" s="673"/>
      <c r="E35" s="673"/>
      <c r="F35" s="673"/>
      <c r="G35" s="673"/>
      <c r="H35" s="673"/>
      <c r="I35" s="962" t="s">
        <v>3</v>
      </c>
      <c r="J35" s="962"/>
      <c r="K35" s="962"/>
      <c r="L35" s="962"/>
      <c r="M35" s="962"/>
      <c r="N35" s="962"/>
      <c r="O35" s="962"/>
      <c r="P35" s="962"/>
      <c r="Q35" s="962"/>
      <c r="R35" s="962"/>
      <c r="S35" s="962"/>
      <c r="T35" s="962"/>
      <c r="U35" s="745" t="s">
        <v>263</v>
      </c>
      <c r="V35" s="746"/>
      <c r="W35" s="746"/>
      <c r="X35" s="746"/>
      <c r="Y35" s="746"/>
      <c r="Z35" s="746"/>
      <c r="AA35" s="746"/>
      <c r="AB35" s="746"/>
      <c r="AC35" s="746"/>
      <c r="AD35" s="746"/>
      <c r="AE35" s="746"/>
      <c r="AF35" s="746"/>
      <c r="AG35" s="745" t="s">
        <v>264</v>
      </c>
      <c r="AH35" s="746"/>
      <c r="AI35" s="746"/>
      <c r="AJ35" s="746"/>
      <c r="AK35" s="746"/>
      <c r="AL35" s="746"/>
      <c r="AM35" s="746"/>
      <c r="AN35" s="746"/>
      <c r="AO35" s="746"/>
      <c r="AP35" s="746"/>
      <c r="AQ35" s="746"/>
      <c r="AR35" s="747"/>
    </row>
    <row r="36" spans="1:258" s="3" customFormat="1" ht="15" customHeight="1">
      <c r="A36" s="7"/>
      <c r="B36" s="670" t="s">
        <v>35</v>
      </c>
      <c r="C36" s="670"/>
      <c r="D36" s="670"/>
      <c r="E36" s="670"/>
      <c r="F36" s="670"/>
      <c r="G36" s="670"/>
      <c r="H36" s="670"/>
      <c r="I36" s="527" t="s">
        <v>265</v>
      </c>
      <c r="J36" s="527"/>
      <c r="K36" s="527"/>
      <c r="L36" s="527"/>
      <c r="M36" s="527"/>
      <c r="N36" s="527"/>
      <c r="O36" s="526" t="s">
        <v>266</v>
      </c>
      <c r="P36" s="527"/>
      <c r="Q36" s="527"/>
      <c r="R36" s="527"/>
      <c r="S36" s="527"/>
      <c r="T36" s="527"/>
      <c r="U36" s="526" t="s">
        <v>265</v>
      </c>
      <c r="V36" s="527"/>
      <c r="W36" s="527"/>
      <c r="X36" s="527"/>
      <c r="Y36" s="527"/>
      <c r="Z36" s="527"/>
      <c r="AA36" s="526" t="s">
        <v>266</v>
      </c>
      <c r="AB36" s="527"/>
      <c r="AC36" s="527"/>
      <c r="AD36" s="527"/>
      <c r="AE36" s="527"/>
      <c r="AF36" s="527"/>
      <c r="AG36" s="526" t="s">
        <v>265</v>
      </c>
      <c r="AH36" s="527"/>
      <c r="AI36" s="527"/>
      <c r="AJ36" s="527"/>
      <c r="AK36" s="527"/>
      <c r="AL36" s="527"/>
      <c r="AM36" s="526" t="s">
        <v>266</v>
      </c>
      <c r="AN36" s="527"/>
      <c r="AO36" s="527"/>
      <c r="AP36" s="527"/>
      <c r="AQ36" s="527"/>
      <c r="AR36" s="528"/>
    </row>
    <row r="37" spans="1:258" s="3" customFormat="1" ht="15" customHeight="1">
      <c r="A37" s="7"/>
      <c r="B37" s="956" t="s">
        <v>275</v>
      </c>
      <c r="C37" s="956"/>
      <c r="D37" s="956"/>
      <c r="E37" s="956"/>
      <c r="F37" s="956"/>
      <c r="G37" s="956"/>
      <c r="H37" s="249"/>
      <c r="I37" s="957">
        <v>3332</v>
      </c>
      <c r="J37" s="957"/>
      <c r="K37" s="957"/>
      <c r="L37" s="957"/>
      <c r="M37" s="957"/>
      <c r="N37" s="957"/>
      <c r="O37" s="651">
        <v>72324</v>
      </c>
      <c r="P37" s="652"/>
      <c r="Q37" s="652"/>
      <c r="R37" s="652"/>
      <c r="S37" s="652"/>
      <c r="T37" s="652"/>
      <c r="U37" s="943">
        <v>127</v>
      </c>
      <c r="V37" s="944"/>
      <c r="W37" s="944"/>
      <c r="X37" s="944"/>
      <c r="Y37" s="944"/>
      <c r="Z37" s="944"/>
      <c r="AA37" s="958">
        <v>8697</v>
      </c>
      <c r="AB37" s="959"/>
      <c r="AC37" s="959"/>
      <c r="AD37" s="959"/>
      <c r="AE37" s="959"/>
      <c r="AF37" s="959"/>
      <c r="AG37" s="958">
        <v>3205</v>
      </c>
      <c r="AH37" s="959"/>
      <c r="AI37" s="959"/>
      <c r="AJ37" s="959"/>
      <c r="AK37" s="959"/>
      <c r="AL37" s="959"/>
      <c r="AM37" s="958">
        <v>63627</v>
      </c>
      <c r="AN37" s="959"/>
      <c r="AO37" s="959"/>
      <c r="AP37" s="959"/>
      <c r="AQ37" s="959"/>
      <c r="AR37" s="960"/>
    </row>
    <row r="38" spans="1:258" s="3" customFormat="1" ht="15" customHeight="1">
      <c r="A38" s="7"/>
      <c r="B38" s="963" t="s">
        <v>330</v>
      </c>
      <c r="C38" s="963"/>
      <c r="D38" s="963"/>
      <c r="E38" s="963"/>
      <c r="F38" s="963"/>
      <c r="G38" s="963"/>
      <c r="H38" s="253"/>
      <c r="I38" s="957">
        <v>3166</v>
      </c>
      <c r="J38" s="957"/>
      <c r="K38" s="957"/>
      <c r="L38" s="957"/>
      <c r="M38" s="957"/>
      <c r="N38" s="957"/>
      <c r="O38" s="651">
        <v>75972</v>
      </c>
      <c r="P38" s="652"/>
      <c r="Q38" s="652"/>
      <c r="R38" s="652"/>
      <c r="S38" s="652"/>
      <c r="T38" s="652"/>
      <c r="U38" s="943">
        <v>107</v>
      </c>
      <c r="V38" s="944"/>
      <c r="W38" s="944"/>
      <c r="X38" s="944"/>
      <c r="Y38" s="944"/>
      <c r="Z38" s="944"/>
      <c r="AA38" s="964">
        <v>8752</v>
      </c>
      <c r="AB38" s="965"/>
      <c r="AC38" s="965"/>
      <c r="AD38" s="965"/>
      <c r="AE38" s="965"/>
      <c r="AF38" s="965"/>
      <c r="AG38" s="964">
        <v>3059</v>
      </c>
      <c r="AH38" s="965"/>
      <c r="AI38" s="965"/>
      <c r="AJ38" s="965"/>
      <c r="AK38" s="965"/>
      <c r="AL38" s="965"/>
      <c r="AM38" s="964">
        <v>67220</v>
      </c>
      <c r="AN38" s="965"/>
      <c r="AO38" s="965"/>
      <c r="AP38" s="965"/>
      <c r="AQ38" s="965"/>
      <c r="AR38" s="966"/>
    </row>
    <row r="39" spans="1:258" s="3" customFormat="1" ht="15" customHeight="1">
      <c r="A39" s="7"/>
      <c r="B39" s="8"/>
      <c r="C39" s="8" t="s">
        <v>348</v>
      </c>
      <c r="D39" s="8"/>
      <c r="E39" s="8"/>
      <c r="F39" s="8"/>
      <c r="G39" s="8"/>
      <c r="H39" s="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H39" s="8"/>
      <c r="AI39" s="8"/>
      <c r="AL39" s="271" t="s">
        <v>175</v>
      </c>
      <c r="AM39" s="271"/>
      <c r="AN39" s="271"/>
      <c r="AO39" s="271"/>
      <c r="AP39" s="271"/>
      <c r="AQ39" s="271"/>
      <c r="AR39" s="271"/>
    </row>
    <row r="40" spans="1:258" ht="12.2" customHeight="1">
      <c r="A40" s="5"/>
      <c r="C40" s="2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8"/>
      <c r="AQ40" s="28"/>
      <c r="AR40" s="28"/>
      <c r="AS40" s="32"/>
    </row>
    <row r="41" spans="1:258">
      <c r="A41" s="229" t="s">
        <v>315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</row>
    <row r="42" spans="1:258" ht="14.25">
      <c r="A42" s="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E42" s="26"/>
      <c r="AF42" s="26"/>
      <c r="AG42" s="26"/>
      <c r="AH42" s="26"/>
      <c r="AI42" s="26"/>
      <c r="AJ42" s="26"/>
      <c r="AK42" s="26" t="s">
        <v>88</v>
      </c>
      <c r="AL42" s="26"/>
      <c r="AM42" s="12"/>
      <c r="AN42" s="8"/>
      <c r="AO42" s="8"/>
      <c r="AP42" s="8"/>
      <c r="AQ42" s="8"/>
      <c r="AR42" s="8"/>
      <c r="AS42" s="8"/>
      <c r="AT42" s="4"/>
      <c r="AU42" s="4"/>
      <c r="AV42" s="4"/>
      <c r="AW42" s="4"/>
      <c r="AX42" s="4"/>
      <c r="AY42" s="4"/>
      <c r="AZ42" s="4"/>
      <c r="BA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</row>
    <row r="43" spans="1:258" ht="15" customHeight="1">
      <c r="A43" s="3"/>
      <c r="B43" s="248" t="s">
        <v>267</v>
      </c>
      <c r="C43" s="248"/>
      <c r="D43" s="248"/>
      <c r="E43" s="248"/>
      <c r="F43" s="248"/>
      <c r="G43" s="248"/>
      <c r="H43" s="248"/>
      <c r="I43" s="526" t="s">
        <v>268</v>
      </c>
      <c r="J43" s="527"/>
      <c r="K43" s="527"/>
      <c r="L43" s="527"/>
      <c r="M43" s="527"/>
      <c r="N43" s="527"/>
      <c r="O43" s="528"/>
      <c r="P43" s="526" t="s">
        <v>269</v>
      </c>
      <c r="Q43" s="527"/>
      <c r="R43" s="527"/>
      <c r="S43" s="527"/>
      <c r="T43" s="527"/>
      <c r="U43" s="527"/>
      <c r="V43" s="527"/>
      <c r="W43" s="526" t="s">
        <v>270</v>
      </c>
      <c r="X43" s="527"/>
      <c r="Y43" s="527"/>
      <c r="Z43" s="527"/>
      <c r="AA43" s="527"/>
      <c r="AB43" s="527"/>
      <c r="AC43" s="528"/>
      <c r="AD43" s="526" t="s">
        <v>271</v>
      </c>
      <c r="AE43" s="527"/>
      <c r="AF43" s="527"/>
      <c r="AG43" s="527"/>
      <c r="AH43" s="527"/>
      <c r="AI43" s="527"/>
      <c r="AJ43" s="528"/>
      <c r="AK43" s="526" t="s">
        <v>186</v>
      </c>
      <c r="AL43" s="527"/>
      <c r="AM43" s="527"/>
      <c r="AN43" s="527"/>
      <c r="AO43" s="527"/>
      <c r="AP43" s="527"/>
      <c r="AQ43" s="528"/>
      <c r="AR43" s="7"/>
      <c r="AS43" s="7"/>
      <c r="AT43" s="4"/>
      <c r="AU43" s="4"/>
      <c r="AV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</row>
    <row r="44" spans="1:258" ht="15" customHeight="1">
      <c r="A44" s="3"/>
      <c r="B44" s="657" t="s">
        <v>375</v>
      </c>
      <c r="C44" s="657"/>
      <c r="D44" s="657"/>
      <c r="E44" s="657"/>
      <c r="F44" s="657"/>
      <c r="G44" s="657"/>
      <c r="H44" s="657"/>
      <c r="I44" s="679">
        <v>14406</v>
      </c>
      <c r="J44" s="679"/>
      <c r="K44" s="679"/>
      <c r="L44" s="679"/>
      <c r="M44" s="679"/>
      <c r="N44" s="679"/>
      <c r="O44" s="679"/>
      <c r="P44" s="967">
        <v>13005</v>
      </c>
      <c r="Q44" s="968"/>
      <c r="R44" s="968"/>
      <c r="S44" s="968"/>
      <c r="T44" s="968"/>
      <c r="U44" s="968"/>
      <c r="V44" s="968"/>
      <c r="W44" s="679">
        <v>12473</v>
      </c>
      <c r="X44" s="679"/>
      <c r="Y44" s="679"/>
      <c r="Z44" s="679"/>
      <c r="AA44" s="679"/>
      <c r="AB44" s="679"/>
      <c r="AC44" s="679"/>
      <c r="AD44" s="679">
        <v>532</v>
      </c>
      <c r="AE44" s="679"/>
      <c r="AF44" s="679"/>
      <c r="AG44" s="679"/>
      <c r="AH44" s="679"/>
      <c r="AI44" s="679"/>
      <c r="AJ44" s="679"/>
      <c r="AK44" s="768">
        <v>0</v>
      </c>
      <c r="AL44" s="768"/>
      <c r="AM44" s="768"/>
      <c r="AN44" s="768"/>
      <c r="AO44" s="768"/>
      <c r="AP44" s="768"/>
      <c r="AQ44" s="768"/>
      <c r="AR44" s="21"/>
      <c r="AS44" s="21"/>
      <c r="AT44" s="4"/>
      <c r="AU44" s="4"/>
      <c r="AV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</row>
    <row r="45" spans="1:258" ht="15" customHeight="1">
      <c r="A45" s="3"/>
      <c r="B45" s="657" t="s">
        <v>330</v>
      </c>
      <c r="C45" s="657"/>
      <c r="D45" s="657"/>
      <c r="E45" s="657"/>
      <c r="F45" s="657"/>
      <c r="G45" s="657"/>
      <c r="H45" s="657"/>
      <c r="I45" s="679">
        <v>14377</v>
      </c>
      <c r="J45" s="679"/>
      <c r="K45" s="679"/>
      <c r="L45" s="679"/>
      <c r="M45" s="679"/>
      <c r="N45" s="679"/>
      <c r="O45" s="679"/>
      <c r="P45" s="967">
        <v>13170</v>
      </c>
      <c r="Q45" s="968"/>
      <c r="R45" s="968"/>
      <c r="S45" s="968"/>
      <c r="T45" s="968"/>
      <c r="U45" s="968"/>
      <c r="V45" s="968"/>
      <c r="W45" s="679">
        <v>12662</v>
      </c>
      <c r="X45" s="679"/>
      <c r="Y45" s="679"/>
      <c r="Z45" s="679"/>
      <c r="AA45" s="679"/>
      <c r="AB45" s="679"/>
      <c r="AC45" s="679"/>
      <c r="AD45" s="679">
        <v>508</v>
      </c>
      <c r="AE45" s="679"/>
      <c r="AF45" s="679"/>
      <c r="AG45" s="679"/>
      <c r="AH45" s="679"/>
      <c r="AI45" s="679"/>
      <c r="AJ45" s="679"/>
      <c r="AK45" s="768">
        <v>0</v>
      </c>
      <c r="AL45" s="768"/>
      <c r="AM45" s="768"/>
      <c r="AN45" s="768"/>
      <c r="AO45" s="768"/>
      <c r="AP45" s="768"/>
      <c r="AQ45" s="768"/>
      <c r="AR45" s="21"/>
      <c r="AS45" s="21"/>
      <c r="AT45" s="4"/>
      <c r="AU45" s="4"/>
      <c r="AV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</row>
    <row r="46" spans="1:258" ht="15" customHeight="1">
      <c r="A46" s="3"/>
      <c r="B46" s="657" t="s">
        <v>328</v>
      </c>
      <c r="C46" s="657"/>
      <c r="D46" s="657"/>
      <c r="E46" s="657"/>
      <c r="F46" s="657"/>
      <c r="G46" s="657"/>
      <c r="H46" s="657"/>
      <c r="I46" s="679">
        <v>13298</v>
      </c>
      <c r="J46" s="679"/>
      <c r="K46" s="679"/>
      <c r="L46" s="679"/>
      <c r="M46" s="679"/>
      <c r="N46" s="679"/>
      <c r="O46" s="679"/>
      <c r="P46" s="967">
        <v>12664</v>
      </c>
      <c r="Q46" s="968"/>
      <c r="R46" s="968"/>
      <c r="S46" s="968"/>
      <c r="T46" s="968"/>
      <c r="U46" s="968"/>
      <c r="V46" s="968"/>
      <c r="W46" s="679">
        <v>12296</v>
      </c>
      <c r="X46" s="679"/>
      <c r="Y46" s="679"/>
      <c r="Z46" s="679"/>
      <c r="AA46" s="679"/>
      <c r="AB46" s="679"/>
      <c r="AC46" s="679"/>
      <c r="AD46" s="679">
        <v>368</v>
      </c>
      <c r="AE46" s="679"/>
      <c r="AF46" s="679"/>
      <c r="AG46" s="679"/>
      <c r="AH46" s="679"/>
      <c r="AI46" s="679"/>
      <c r="AJ46" s="679"/>
      <c r="AK46" s="768">
        <v>0</v>
      </c>
      <c r="AL46" s="768"/>
      <c r="AM46" s="768"/>
      <c r="AN46" s="768"/>
      <c r="AO46" s="768"/>
      <c r="AP46" s="768"/>
      <c r="AQ46" s="768"/>
      <c r="AR46" s="21"/>
      <c r="AS46" s="21"/>
      <c r="AT46" s="4"/>
      <c r="AU46" s="4"/>
      <c r="AV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</row>
    <row r="47" spans="1:258" ht="15" customHeight="1">
      <c r="A47" s="3"/>
      <c r="B47" s="657" t="s">
        <v>352</v>
      </c>
      <c r="C47" s="657"/>
      <c r="D47" s="657"/>
      <c r="E47" s="657"/>
      <c r="F47" s="657"/>
      <c r="G47" s="657"/>
      <c r="H47" s="657"/>
      <c r="I47" s="679">
        <v>12776</v>
      </c>
      <c r="J47" s="679"/>
      <c r="K47" s="679"/>
      <c r="L47" s="679"/>
      <c r="M47" s="679"/>
      <c r="N47" s="679"/>
      <c r="O47" s="679"/>
      <c r="P47" s="967">
        <v>12210</v>
      </c>
      <c r="Q47" s="968"/>
      <c r="R47" s="968"/>
      <c r="S47" s="968"/>
      <c r="T47" s="968"/>
      <c r="U47" s="968"/>
      <c r="V47" s="968"/>
      <c r="W47" s="679">
        <v>11837</v>
      </c>
      <c r="X47" s="679"/>
      <c r="Y47" s="679"/>
      <c r="Z47" s="679"/>
      <c r="AA47" s="679"/>
      <c r="AB47" s="679"/>
      <c r="AC47" s="679"/>
      <c r="AD47" s="679">
        <v>373</v>
      </c>
      <c r="AE47" s="679"/>
      <c r="AF47" s="679"/>
      <c r="AG47" s="679"/>
      <c r="AH47" s="679"/>
      <c r="AI47" s="679"/>
      <c r="AJ47" s="679"/>
      <c r="AK47" s="768">
        <v>0</v>
      </c>
      <c r="AL47" s="768"/>
      <c r="AM47" s="768"/>
      <c r="AN47" s="768"/>
      <c r="AO47" s="768"/>
      <c r="AP47" s="768"/>
      <c r="AQ47" s="768"/>
      <c r="AR47" s="21"/>
      <c r="AS47" s="21"/>
      <c r="AT47" s="4"/>
      <c r="AU47" s="4"/>
      <c r="AV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</row>
    <row r="48" spans="1:258" ht="15" customHeight="1">
      <c r="A48" s="3"/>
      <c r="B48" s="692" t="s">
        <v>368</v>
      </c>
      <c r="C48" s="692"/>
      <c r="D48" s="692"/>
      <c r="E48" s="692"/>
      <c r="F48" s="692"/>
      <c r="G48" s="692"/>
      <c r="H48" s="692"/>
      <c r="I48" s="686">
        <v>12190</v>
      </c>
      <c r="J48" s="686"/>
      <c r="K48" s="686"/>
      <c r="L48" s="686"/>
      <c r="M48" s="686"/>
      <c r="N48" s="686"/>
      <c r="O48" s="686"/>
      <c r="P48" s="969">
        <v>12441</v>
      </c>
      <c r="Q48" s="970"/>
      <c r="R48" s="970"/>
      <c r="S48" s="970"/>
      <c r="T48" s="970"/>
      <c r="U48" s="970"/>
      <c r="V48" s="970"/>
      <c r="W48" s="686">
        <v>11693</v>
      </c>
      <c r="X48" s="686"/>
      <c r="Y48" s="686"/>
      <c r="Z48" s="686"/>
      <c r="AA48" s="686"/>
      <c r="AB48" s="686"/>
      <c r="AC48" s="686"/>
      <c r="AD48" s="686">
        <v>421</v>
      </c>
      <c r="AE48" s="686"/>
      <c r="AF48" s="686"/>
      <c r="AG48" s="686"/>
      <c r="AH48" s="686"/>
      <c r="AI48" s="686"/>
      <c r="AJ48" s="686"/>
      <c r="AK48" s="771">
        <v>0</v>
      </c>
      <c r="AL48" s="771"/>
      <c r="AM48" s="771"/>
      <c r="AN48" s="771"/>
      <c r="AO48" s="771"/>
      <c r="AP48" s="771"/>
      <c r="AQ48" s="771"/>
      <c r="AR48" s="21"/>
      <c r="AS48" s="21"/>
      <c r="AT48" s="4"/>
      <c r="AU48" s="4"/>
      <c r="AV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</row>
    <row r="49" spans="1:258">
      <c r="A49" s="3"/>
      <c r="C49" s="8"/>
      <c r="D49" s="8"/>
      <c r="E49" s="8"/>
      <c r="F49" s="8"/>
      <c r="G49" s="8"/>
      <c r="H49" s="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8" t="s">
        <v>188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</row>
    <row r="50" spans="1:258" s="4" customFormat="1">
      <c r="A50" s="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8"/>
      <c r="AN50" s="8"/>
      <c r="AO50" s="8"/>
      <c r="AP50" s="8"/>
      <c r="AQ50" s="8"/>
      <c r="AR50" s="8"/>
      <c r="AS50" s="8"/>
    </row>
    <row r="51" spans="1:25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</row>
    <row r="52" spans="1:25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</row>
  </sheetData>
  <mergeCells count="195">
    <mergeCell ref="B47:H47"/>
    <mergeCell ref="I47:O47"/>
    <mergeCell ref="P47:V47"/>
    <mergeCell ref="W47:AC47"/>
    <mergeCell ref="AD47:AJ47"/>
    <mergeCell ref="AK47:AQ47"/>
    <mergeCell ref="B48:H48"/>
    <mergeCell ref="I48:O48"/>
    <mergeCell ref="P48:V48"/>
    <mergeCell ref="W48:AC48"/>
    <mergeCell ref="AD48:AJ48"/>
    <mergeCell ref="AK48:AQ48"/>
    <mergeCell ref="B45:H45"/>
    <mergeCell ref="I45:O45"/>
    <mergeCell ref="P45:V45"/>
    <mergeCell ref="W45:AC45"/>
    <mergeCell ref="AD45:AJ45"/>
    <mergeCell ref="AK45:AQ45"/>
    <mergeCell ref="B46:H46"/>
    <mergeCell ref="I46:O46"/>
    <mergeCell ref="P46:V46"/>
    <mergeCell ref="W46:AC46"/>
    <mergeCell ref="AD46:AJ46"/>
    <mergeCell ref="AK46:AQ46"/>
    <mergeCell ref="B43:H43"/>
    <mergeCell ref="I43:O43"/>
    <mergeCell ref="P43:V43"/>
    <mergeCell ref="W43:AC43"/>
    <mergeCell ref="AD43:AJ43"/>
    <mergeCell ref="AK43:AQ43"/>
    <mergeCell ref="B44:H44"/>
    <mergeCell ref="I44:O44"/>
    <mergeCell ref="P44:V44"/>
    <mergeCell ref="W44:AC44"/>
    <mergeCell ref="AD44:AJ44"/>
    <mergeCell ref="AK44:AQ44"/>
    <mergeCell ref="B38:H38"/>
    <mergeCell ref="I38:N38"/>
    <mergeCell ref="O38:T38"/>
    <mergeCell ref="U38:Z38"/>
    <mergeCell ref="AA38:AF38"/>
    <mergeCell ref="AG38:AL38"/>
    <mergeCell ref="AM38:AR38"/>
    <mergeCell ref="AL39:AR39"/>
    <mergeCell ref="A41:AS41"/>
    <mergeCell ref="B37:H37"/>
    <mergeCell ref="I37:N37"/>
    <mergeCell ref="O37:T37"/>
    <mergeCell ref="U37:Z37"/>
    <mergeCell ref="AA37:AF37"/>
    <mergeCell ref="AG37:AL37"/>
    <mergeCell ref="AM37:AR37"/>
    <mergeCell ref="E31:X31"/>
    <mergeCell ref="A33:AS33"/>
    <mergeCell ref="AK34:AR34"/>
    <mergeCell ref="B35:H35"/>
    <mergeCell ref="I35:T35"/>
    <mergeCell ref="U35:AF35"/>
    <mergeCell ref="AG35:AR35"/>
    <mergeCell ref="B36:H36"/>
    <mergeCell ref="I36:N36"/>
    <mergeCell ref="O36:T36"/>
    <mergeCell ref="U36:Z36"/>
    <mergeCell ref="AA36:AF36"/>
    <mergeCell ref="AG36:AL36"/>
    <mergeCell ref="AM36:AR36"/>
    <mergeCell ref="B29:I29"/>
    <mergeCell ref="J29:Q29"/>
    <mergeCell ref="R29:Y29"/>
    <mergeCell ref="Z29:AG29"/>
    <mergeCell ref="AH29:AO29"/>
    <mergeCell ref="B30:I30"/>
    <mergeCell ref="J30:Q30"/>
    <mergeCell ref="R30:Y30"/>
    <mergeCell ref="Z30:AG30"/>
    <mergeCell ref="AH30:AO30"/>
    <mergeCell ref="AH24:AO25"/>
    <mergeCell ref="B27:I27"/>
    <mergeCell ref="J27:Q27"/>
    <mergeCell ref="R27:Y27"/>
    <mergeCell ref="Z27:AG27"/>
    <mergeCell ref="AH26:AO26"/>
    <mergeCell ref="AH27:AO27"/>
    <mergeCell ref="B28:I28"/>
    <mergeCell ref="J28:Q28"/>
    <mergeCell ref="R28:Y28"/>
    <mergeCell ref="Z28:AG28"/>
    <mergeCell ref="AH28:AO28"/>
    <mergeCell ref="A22:AD22"/>
    <mergeCell ref="B24:I24"/>
    <mergeCell ref="B25:I25"/>
    <mergeCell ref="B26:I26"/>
    <mergeCell ref="J26:Q26"/>
    <mergeCell ref="R26:Y26"/>
    <mergeCell ref="Z26:AG26"/>
    <mergeCell ref="J24:Q25"/>
    <mergeCell ref="R24:Y25"/>
    <mergeCell ref="Z24:AG25"/>
    <mergeCell ref="B18:M18"/>
    <mergeCell ref="N18:S18"/>
    <mergeCell ref="T18:Y18"/>
    <mergeCell ref="Z18:AE18"/>
    <mergeCell ref="AF18:AK18"/>
    <mergeCell ref="AL18:AQ18"/>
    <mergeCell ref="B19:M19"/>
    <mergeCell ref="N19:S19"/>
    <mergeCell ref="T19:Y19"/>
    <mergeCell ref="Z19:AE19"/>
    <mergeCell ref="AF19:AK19"/>
    <mergeCell ref="AL19:AQ19"/>
    <mergeCell ref="B16:M16"/>
    <mergeCell ref="N16:S16"/>
    <mergeCell ref="T16:Y16"/>
    <mergeCell ref="Z16:AE16"/>
    <mergeCell ref="AF16:AK16"/>
    <mergeCell ref="AL16:AQ16"/>
    <mergeCell ref="B17:M17"/>
    <mergeCell ref="N17:S17"/>
    <mergeCell ref="T17:Y17"/>
    <mergeCell ref="Z17:AE17"/>
    <mergeCell ref="AF17:AK17"/>
    <mergeCell ref="AL17:AQ17"/>
    <mergeCell ref="B14:M14"/>
    <mergeCell ref="N14:S14"/>
    <mergeCell ref="T14:Y14"/>
    <mergeCell ref="Z14:AE14"/>
    <mergeCell ref="AF14:AK14"/>
    <mergeCell ref="AL14:AQ14"/>
    <mergeCell ref="B15:M15"/>
    <mergeCell ref="N15:S15"/>
    <mergeCell ref="T15:Y15"/>
    <mergeCell ref="Z15:AE15"/>
    <mergeCell ref="AF15:AK15"/>
    <mergeCell ref="AL15:AQ15"/>
    <mergeCell ref="B12:M12"/>
    <mergeCell ref="N12:S12"/>
    <mergeCell ref="T12:Y12"/>
    <mergeCell ref="Z12:AE12"/>
    <mergeCell ref="AF12:AK12"/>
    <mergeCell ref="AL12:AQ12"/>
    <mergeCell ref="B13:M13"/>
    <mergeCell ref="N13:S13"/>
    <mergeCell ref="T13:Y13"/>
    <mergeCell ref="Z13:AE13"/>
    <mergeCell ref="AF13:AK13"/>
    <mergeCell ref="AL13:AQ13"/>
    <mergeCell ref="B10:M10"/>
    <mergeCell ref="N10:S10"/>
    <mergeCell ref="T10:Y10"/>
    <mergeCell ref="Z10:AE10"/>
    <mergeCell ref="AF10:AK10"/>
    <mergeCell ref="AL10:AQ10"/>
    <mergeCell ref="B11:M11"/>
    <mergeCell ref="N11:S11"/>
    <mergeCell ref="T11:Y11"/>
    <mergeCell ref="Z11:AE11"/>
    <mergeCell ref="AF11:AK11"/>
    <mergeCell ref="AL11:AQ11"/>
    <mergeCell ref="B8:M8"/>
    <mergeCell ref="N8:S8"/>
    <mergeCell ref="T8:Y8"/>
    <mergeCell ref="Z8:AE8"/>
    <mergeCell ref="AF8:AK8"/>
    <mergeCell ref="AL8:AQ8"/>
    <mergeCell ref="B9:M9"/>
    <mergeCell ref="N9:S9"/>
    <mergeCell ref="T9:Y9"/>
    <mergeCell ref="Z9:AE9"/>
    <mergeCell ref="AF9:AK9"/>
    <mergeCell ref="AL9:AQ9"/>
    <mergeCell ref="A2:AO2"/>
    <mergeCell ref="B4:M4"/>
    <mergeCell ref="N4:S4"/>
    <mergeCell ref="T4:Y4"/>
    <mergeCell ref="Z4:AE4"/>
    <mergeCell ref="AF4:AK4"/>
    <mergeCell ref="AL4:AQ4"/>
    <mergeCell ref="B5:M5"/>
    <mergeCell ref="N5:S5"/>
    <mergeCell ref="T5:Y5"/>
    <mergeCell ref="Z5:AE5"/>
    <mergeCell ref="AF5:AK5"/>
    <mergeCell ref="AL5:AQ5"/>
    <mergeCell ref="B6:M6"/>
    <mergeCell ref="N6:S6"/>
    <mergeCell ref="T6:Y6"/>
    <mergeCell ref="Z6:AE6"/>
    <mergeCell ref="AF6:AK6"/>
    <mergeCell ref="AL6:AQ6"/>
    <mergeCell ref="B7:M7"/>
    <mergeCell ref="N7:S7"/>
    <mergeCell ref="T7:Y7"/>
    <mergeCell ref="Z7:AE7"/>
    <mergeCell ref="AF7:AK7"/>
    <mergeCell ref="AL7:AQ7"/>
  </mergeCells>
  <phoneticPr fontId="37"/>
  <pageMargins left="0.78680555555555598" right="0.78680555555555598" top="0.78680555555555598" bottom="0" header="0.51041666666666696" footer="0"/>
  <pageSetup paperSize="9" firstPageNumber="46" pageOrder="overThenDown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V85"/>
  <sheetViews>
    <sheetView view="pageBreakPreview" topLeftCell="A76" zoomScaleNormal="100" zoomScaleSheetLayoutView="100" workbookViewId="0"/>
  </sheetViews>
  <sheetFormatPr defaultColWidth="9" defaultRowHeight="13.5"/>
  <cols>
    <col min="1" max="47" width="1.875" style="129" customWidth="1"/>
    <col min="48" max="256" width="9" style="129"/>
  </cols>
  <sheetData>
    <row r="2" spans="1:50" s="1" customFormat="1">
      <c r="A2" s="229" t="s">
        <v>39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</row>
    <row r="3" spans="1:50" s="1" customFormat="1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AE3" s="59"/>
      <c r="AF3" s="59"/>
      <c r="AG3" s="59"/>
      <c r="AH3" s="59"/>
      <c r="AI3" s="144"/>
      <c r="AJ3" s="271" t="s">
        <v>40</v>
      </c>
      <c r="AK3" s="271"/>
      <c r="AL3" s="271"/>
      <c r="AM3" s="271"/>
      <c r="AN3" s="271"/>
      <c r="AO3" s="271"/>
      <c r="AP3" s="271"/>
      <c r="AQ3" s="271"/>
    </row>
    <row r="4" spans="1:50" s="1" customFormat="1" ht="15" customHeight="1">
      <c r="B4" s="272" t="s">
        <v>1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58" t="s">
        <v>275</v>
      </c>
      <c r="U4" s="273"/>
      <c r="V4" s="273"/>
      <c r="W4" s="273"/>
      <c r="X4" s="274"/>
      <c r="Y4" s="259" t="s">
        <v>330</v>
      </c>
      <c r="Z4" s="259"/>
      <c r="AA4" s="259"/>
      <c r="AB4" s="259"/>
      <c r="AC4" s="259"/>
      <c r="AD4" s="259" t="s">
        <v>328</v>
      </c>
      <c r="AE4" s="259"/>
      <c r="AF4" s="259"/>
      <c r="AG4" s="259"/>
      <c r="AH4" s="259"/>
      <c r="AI4" s="259" t="s">
        <v>352</v>
      </c>
      <c r="AJ4" s="259"/>
      <c r="AK4" s="259"/>
      <c r="AL4" s="259"/>
      <c r="AM4" s="259"/>
      <c r="AN4" s="259" t="s">
        <v>368</v>
      </c>
      <c r="AO4" s="259"/>
      <c r="AP4" s="259"/>
      <c r="AQ4" s="259"/>
      <c r="AR4" s="259"/>
      <c r="AV4" s="177"/>
      <c r="AW4" s="177"/>
      <c r="AX4" s="177"/>
    </row>
    <row r="5" spans="1:50" s="3" customFormat="1" ht="15" customHeight="1">
      <c r="A5" s="1"/>
      <c r="B5" s="372" t="s">
        <v>355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275" t="s">
        <v>41</v>
      </c>
      <c r="P5" s="276"/>
      <c r="Q5" s="276"/>
      <c r="R5" s="276"/>
      <c r="S5" s="277"/>
      <c r="T5" s="278">
        <v>1679</v>
      </c>
      <c r="U5" s="279"/>
      <c r="V5" s="279"/>
      <c r="W5" s="279"/>
      <c r="X5" s="280"/>
      <c r="Y5" s="281">
        <v>1437</v>
      </c>
      <c r="Z5" s="281"/>
      <c r="AA5" s="281"/>
      <c r="AB5" s="281"/>
      <c r="AC5" s="281"/>
      <c r="AD5" s="278">
        <v>673</v>
      </c>
      <c r="AE5" s="278"/>
      <c r="AF5" s="278"/>
      <c r="AG5" s="278"/>
      <c r="AH5" s="282"/>
      <c r="AI5" s="283">
        <v>1308</v>
      </c>
      <c r="AJ5" s="283"/>
      <c r="AK5" s="283"/>
      <c r="AL5" s="283"/>
      <c r="AM5" s="284"/>
      <c r="AN5" s="285">
        <v>1914</v>
      </c>
      <c r="AO5" s="285"/>
      <c r="AP5" s="285"/>
      <c r="AQ5" s="285"/>
      <c r="AR5" s="286"/>
    </row>
    <row r="6" spans="1:50" s="3" customFormat="1" ht="15" customHeight="1">
      <c r="A6" s="1"/>
      <c r="B6" s="374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287" t="s">
        <v>42</v>
      </c>
      <c r="P6" s="288"/>
      <c r="Q6" s="288"/>
      <c r="R6" s="288"/>
      <c r="S6" s="289"/>
      <c r="T6" s="290">
        <v>3844</v>
      </c>
      <c r="U6" s="291"/>
      <c r="V6" s="291"/>
      <c r="W6" s="291"/>
      <c r="X6" s="292"/>
      <c r="Y6" s="281">
        <v>3308</v>
      </c>
      <c r="Z6" s="281"/>
      <c r="AA6" s="281"/>
      <c r="AB6" s="281"/>
      <c r="AC6" s="281"/>
      <c r="AD6" s="281">
        <v>1430</v>
      </c>
      <c r="AE6" s="281"/>
      <c r="AF6" s="281"/>
      <c r="AG6" s="281"/>
      <c r="AH6" s="293"/>
      <c r="AI6" s="294">
        <v>2785</v>
      </c>
      <c r="AJ6" s="294"/>
      <c r="AK6" s="294"/>
      <c r="AL6" s="294"/>
      <c r="AM6" s="295"/>
      <c r="AN6" s="296">
        <v>4257</v>
      </c>
      <c r="AO6" s="296"/>
      <c r="AP6" s="296"/>
      <c r="AQ6" s="296"/>
      <c r="AR6" s="297"/>
    </row>
    <row r="7" spans="1:50" s="3" customFormat="1" ht="15" customHeight="1">
      <c r="A7" s="1"/>
      <c r="B7" s="376" t="s">
        <v>356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275" t="s">
        <v>41</v>
      </c>
      <c r="P7" s="276"/>
      <c r="Q7" s="276"/>
      <c r="R7" s="276"/>
      <c r="S7" s="277"/>
      <c r="T7" s="278">
        <v>1728</v>
      </c>
      <c r="U7" s="279"/>
      <c r="V7" s="279"/>
      <c r="W7" s="279"/>
      <c r="X7" s="280"/>
      <c r="Y7" s="278">
        <v>5037</v>
      </c>
      <c r="Z7" s="278"/>
      <c r="AA7" s="278"/>
      <c r="AB7" s="278"/>
      <c r="AC7" s="278"/>
      <c r="AD7" s="278">
        <v>3343</v>
      </c>
      <c r="AE7" s="278"/>
      <c r="AF7" s="278"/>
      <c r="AG7" s="278"/>
      <c r="AH7" s="282"/>
      <c r="AI7" s="283">
        <v>3571</v>
      </c>
      <c r="AJ7" s="283"/>
      <c r="AK7" s="283"/>
      <c r="AL7" s="283"/>
      <c r="AM7" s="284"/>
      <c r="AN7" s="285">
        <v>4095</v>
      </c>
      <c r="AO7" s="285"/>
      <c r="AP7" s="285"/>
      <c r="AQ7" s="285"/>
      <c r="AR7" s="286"/>
    </row>
    <row r="8" spans="1:50" s="3" customFormat="1" ht="15" customHeight="1">
      <c r="A8" s="1"/>
      <c r="B8" s="378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287" t="s">
        <v>42</v>
      </c>
      <c r="P8" s="288"/>
      <c r="Q8" s="288"/>
      <c r="R8" s="288"/>
      <c r="S8" s="289"/>
      <c r="T8" s="290">
        <v>4076</v>
      </c>
      <c r="U8" s="291"/>
      <c r="V8" s="291"/>
      <c r="W8" s="291"/>
      <c r="X8" s="292"/>
      <c r="Y8" s="281">
        <v>11211</v>
      </c>
      <c r="Z8" s="281"/>
      <c r="AA8" s="281"/>
      <c r="AB8" s="281"/>
      <c r="AC8" s="281"/>
      <c r="AD8" s="281">
        <v>7422</v>
      </c>
      <c r="AE8" s="281"/>
      <c r="AF8" s="281"/>
      <c r="AG8" s="281"/>
      <c r="AH8" s="293"/>
      <c r="AI8" s="294">
        <v>7735</v>
      </c>
      <c r="AJ8" s="294"/>
      <c r="AK8" s="294"/>
      <c r="AL8" s="294"/>
      <c r="AM8" s="295"/>
      <c r="AN8" s="296">
        <v>7895</v>
      </c>
      <c r="AO8" s="296"/>
      <c r="AP8" s="296"/>
      <c r="AQ8" s="296"/>
      <c r="AR8" s="297"/>
    </row>
    <row r="9" spans="1:50" s="1" customFormat="1" ht="15" customHeight="1">
      <c r="A9" s="16"/>
      <c r="B9" s="309" t="s">
        <v>43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298" t="s">
        <v>41</v>
      </c>
      <c r="P9" s="299"/>
      <c r="Q9" s="299"/>
      <c r="R9" s="299"/>
      <c r="S9" s="300"/>
      <c r="T9" s="285">
        <v>2599</v>
      </c>
      <c r="U9" s="301"/>
      <c r="V9" s="301"/>
      <c r="W9" s="301"/>
      <c r="X9" s="302"/>
      <c r="Y9" s="285">
        <v>1798</v>
      </c>
      <c r="Z9" s="285"/>
      <c r="AA9" s="285"/>
      <c r="AB9" s="285"/>
      <c r="AC9" s="285"/>
      <c r="AD9" s="285">
        <v>807</v>
      </c>
      <c r="AE9" s="285"/>
      <c r="AF9" s="285"/>
      <c r="AG9" s="285"/>
      <c r="AH9" s="286"/>
      <c r="AI9" s="285">
        <v>953</v>
      </c>
      <c r="AJ9" s="285"/>
      <c r="AK9" s="285"/>
      <c r="AL9" s="285"/>
      <c r="AM9" s="286"/>
      <c r="AN9" s="285">
        <v>1075</v>
      </c>
      <c r="AO9" s="285"/>
      <c r="AP9" s="285"/>
      <c r="AQ9" s="285"/>
      <c r="AR9" s="286"/>
    </row>
    <row r="10" spans="1:50" s="1" customFormat="1" ht="15" customHeight="1">
      <c r="A10" s="7"/>
      <c r="B10" s="245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303" t="s">
        <v>42</v>
      </c>
      <c r="P10" s="304"/>
      <c r="Q10" s="304"/>
      <c r="R10" s="304"/>
      <c r="S10" s="305"/>
      <c r="T10" s="306">
        <v>5789</v>
      </c>
      <c r="U10" s="307"/>
      <c r="V10" s="307"/>
      <c r="W10" s="307"/>
      <c r="X10" s="308"/>
      <c r="Y10" s="296">
        <v>3879</v>
      </c>
      <c r="Z10" s="296"/>
      <c r="AA10" s="296"/>
      <c r="AB10" s="296"/>
      <c r="AC10" s="296"/>
      <c r="AD10" s="296">
        <v>1773</v>
      </c>
      <c r="AE10" s="296"/>
      <c r="AF10" s="296"/>
      <c r="AG10" s="296"/>
      <c r="AH10" s="297"/>
      <c r="AI10" s="296">
        <v>2126</v>
      </c>
      <c r="AJ10" s="296"/>
      <c r="AK10" s="296"/>
      <c r="AL10" s="296"/>
      <c r="AM10" s="297"/>
      <c r="AN10" s="296">
        <v>2386</v>
      </c>
      <c r="AO10" s="296"/>
      <c r="AP10" s="296"/>
      <c r="AQ10" s="296"/>
      <c r="AR10" s="297"/>
    </row>
    <row r="11" spans="1:50" s="1" customFormat="1" ht="15" customHeight="1">
      <c r="A11" s="7"/>
      <c r="B11" s="309" t="s">
        <v>44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298" t="s">
        <v>41</v>
      </c>
      <c r="P11" s="299"/>
      <c r="Q11" s="299"/>
      <c r="R11" s="299"/>
      <c r="S11" s="300"/>
      <c r="T11" s="285">
        <v>1347</v>
      </c>
      <c r="U11" s="301"/>
      <c r="V11" s="301"/>
      <c r="W11" s="301"/>
      <c r="X11" s="302"/>
      <c r="Y11" s="285">
        <v>1393</v>
      </c>
      <c r="Z11" s="285"/>
      <c r="AA11" s="285"/>
      <c r="AB11" s="285"/>
      <c r="AC11" s="285"/>
      <c r="AD11" s="285" t="s">
        <v>369</v>
      </c>
      <c r="AE11" s="285"/>
      <c r="AF11" s="285"/>
      <c r="AG11" s="285"/>
      <c r="AH11" s="286"/>
      <c r="AI11" s="285" t="s">
        <v>369</v>
      </c>
      <c r="AJ11" s="285"/>
      <c r="AK11" s="285"/>
      <c r="AL11" s="285"/>
      <c r="AM11" s="286"/>
      <c r="AN11" s="285" t="s">
        <v>369</v>
      </c>
      <c r="AO11" s="285"/>
      <c r="AP11" s="285"/>
      <c r="AQ11" s="285"/>
      <c r="AR11" s="286"/>
    </row>
    <row r="12" spans="1:50" s="1" customFormat="1" ht="15" customHeight="1">
      <c r="A12" s="6"/>
      <c r="B12" s="245" t="s">
        <v>45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303" t="s">
        <v>42</v>
      </c>
      <c r="P12" s="304"/>
      <c r="Q12" s="304"/>
      <c r="R12" s="304"/>
      <c r="S12" s="305"/>
      <c r="T12" s="306">
        <v>2920</v>
      </c>
      <c r="U12" s="307"/>
      <c r="V12" s="307"/>
      <c r="W12" s="307"/>
      <c r="X12" s="308"/>
      <c r="Y12" s="296">
        <v>3148</v>
      </c>
      <c r="Z12" s="296"/>
      <c r="AA12" s="296"/>
      <c r="AB12" s="296"/>
      <c r="AC12" s="296"/>
      <c r="AD12" s="296" t="s">
        <v>369</v>
      </c>
      <c r="AE12" s="296"/>
      <c r="AF12" s="296"/>
      <c r="AG12" s="296"/>
      <c r="AH12" s="297"/>
      <c r="AI12" s="296" t="s">
        <v>369</v>
      </c>
      <c r="AJ12" s="296"/>
      <c r="AK12" s="296"/>
      <c r="AL12" s="296"/>
      <c r="AM12" s="297"/>
      <c r="AN12" s="296" t="s">
        <v>369</v>
      </c>
      <c r="AO12" s="296"/>
      <c r="AP12" s="296"/>
      <c r="AQ12" s="296"/>
      <c r="AR12" s="297"/>
    </row>
    <row r="13" spans="1:50" s="1" customFormat="1" ht="15" customHeight="1">
      <c r="A13" s="6"/>
      <c r="B13" s="309" t="s">
        <v>46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298" t="s">
        <v>41</v>
      </c>
      <c r="P13" s="299"/>
      <c r="Q13" s="299"/>
      <c r="R13" s="299"/>
      <c r="S13" s="300"/>
      <c r="T13" s="285">
        <v>1965</v>
      </c>
      <c r="U13" s="301"/>
      <c r="V13" s="301"/>
      <c r="W13" s="301"/>
      <c r="X13" s="302"/>
      <c r="Y13" s="285">
        <v>1677</v>
      </c>
      <c r="Z13" s="285"/>
      <c r="AA13" s="285"/>
      <c r="AB13" s="285"/>
      <c r="AC13" s="285"/>
      <c r="AD13" s="285">
        <v>929</v>
      </c>
      <c r="AE13" s="285"/>
      <c r="AF13" s="285"/>
      <c r="AG13" s="285"/>
      <c r="AH13" s="286"/>
      <c r="AI13" s="285">
        <v>806</v>
      </c>
      <c r="AJ13" s="285"/>
      <c r="AK13" s="285"/>
      <c r="AL13" s="285"/>
      <c r="AM13" s="286"/>
      <c r="AN13" s="285">
        <v>1186</v>
      </c>
      <c r="AO13" s="285"/>
      <c r="AP13" s="285"/>
      <c r="AQ13" s="285"/>
      <c r="AR13" s="286"/>
    </row>
    <row r="14" spans="1:50" s="1" customFormat="1" ht="15" customHeight="1">
      <c r="A14" s="6"/>
      <c r="B14" s="245" t="s">
        <v>45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303" t="s">
        <v>42</v>
      </c>
      <c r="P14" s="304"/>
      <c r="Q14" s="304"/>
      <c r="R14" s="304"/>
      <c r="S14" s="305"/>
      <c r="T14" s="306">
        <v>4473</v>
      </c>
      <c r="U14" s="307"/>
      <c r="V14" s="307"/>
      <c r="W14" s="307"/>
      <c r="X14" s="308"/>
      <c r="Y14" s="296">
        <v>3806</v>
      </c>
      <c r="Z14" s="296"/>
      <c r="AA14" s="296"/>
      <c r="AB14" s="296"/>
      <c r="AC14" s="296"/>
      <c r="AD14" s="296">
        <v>1972</v>
      </c>
      <c r="AE14" s="296"/>
      <c r="AF14" s="296"/>
      <c r="AG14" s="296"/>
      <c r="AH14" s="297"/>
      <c r="AI14" s="296">
        <v>1736</v>
      </c>
      <c r="AJ14" s="296"/>
      <c r="AK14" s="296"/>
      <c r="AL14" s="296"/>
      <c r="AM14" s="297"/>
      <c r="AN14" s="296">
        <v>2620</v>
      </c>
      <c r="AO14" s="296"/>
      <c r="AP14" s="296"/>
      <c r="AQ14" s="296"/>
      <c r="AR14" s="297"/>
    </row>
    <row r="15" spans="1:50" s="1" customFormat="1" ht="15" customHeight="1">
      <c r="A15" s="6"/>
      <c r="B15" s="309" t="s">
        <v>47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298" t="s">
        <v>41</v>
      </c>
      <c r="P15" s="299"/>
      <c r="Q15" s="299"/>
      <c r="R15" s="299"/>
      <c r="S15" s="300"/>
      <c r="T15" s="285">
        <v>392</v>
      </c>
      <c r="U15" s="301"/>
      <c r="V15" s="301"/>
      <c r="W15" s="301"/>
      <c r="X15" s="302"/>
      <c r="Y15" s="285">
        <v>229</v>
      </c>
      <c r="Z15" s="285"/>
      <c r="AA15" s="285"/>
      <c r="AB15" s="285"/>
      <c r="AC15" s="285"/>
      <c r="AD15" s="285">
        <v>91</v>
      </c>
      <c r="AE15" s="285"/>
      <c r="AF15" s="285"/>
      <c r="AG15" s="285"/>
      <c r="AH15" s="286"/>
      <c r="AI15" s="285">
        <v>64</v>
      </c>
      <c r="AJ15" s="285"/>
      <c r="AK15" s="285"/>
      <c r="AL15" s="285"/>
      <c r="AM15" s="286"/>
      <c r="AN15" s="285">
        <v>148</v>
      </c>
      <c r="AO15" s="285"/>
      <c r="AP15" s="285"/>
      <c r="AQ15" s="285"/>
      <c r="AR15" s="286"/>
    </row>
    <row r="16" spans="1:50" s="1" customFormat="1" ht="15" customHeight="1">
      <c r="A16" s="16"/>
      <c r="B16" s="245" t="s">
        <v>45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303" t="s">
        <v>42</v>
      </c>
      <c r="P16" s="304"/>
      <c r="Q16" s="304"/>
      <c r="R16" s="304"/>
      <c r="S16" s="305"/>
      <c r="T16" s="306">
        <v>829</v>
      </c>
      <c r="U16" s="307"/>
      <c r="V16" s="307"/>
      <c r="W16" s="307"/>
      <c r="X16" s="308"/>
      <c r="Y16" s="296">
        <v>518</v>
      </c>
      <c r="Z16" s="296"/>
      <c r="AA16" s="296"/>
      <c r="AB16" s="296"/>
      <c r="AC16" s="296"/>
      <c r="AD16" s="296">
        <v>197</v>
      </c>
      <c r="AE16" s="296"/>
      <c r="AF16" s="296"/>
      <c r="AG16" s="296"/>
      <c r="AH16" s="297"/>
      <c r="AI16" s="296">
        <v>149</v>
      </c>
      <c r="AJ16" s="296"/>
      <c r="AK16" s="296"/>
      <c r="AL16" s="296"/>
      <c r="AM16" s="297"/>
      <c r="AN16" s="296">
        <v>333</v>
      </c>
      <c r="AO16" s="296"/>
      <c r="AP16" s="296"/>
      <c r="AQ16" s="296"/>
      <c r="AR16" s="297"/>
    </row>
    <row r="17" spans="1:256" s="1" customFormat="1" ht="15" customHeight="1">
      <c r="A17" s="7"/>
      <c r="B17" s="309" t="s">
        <v>48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298" t="s">
        <v>41</v>
      </c>
      <c r="P17" s="299"/>
      <c r="Q17" s="299"/>
      <c r="R17" s="299"/>
      <c r="S17" s="300"/>
      <c r="T17" s="285">
        <v>1013</v>
      </c>
      <c r="U17" s="301"/>
      <c r="V17" s="301"/>
      <c r="W17" s="301"/>
      <c r="X17" s="302"/>
      <c r="Y17" s="285">
        <v>840</v>
      </c>
      <c r="Z17" s="285"/>
      <c r="AA17" s="285"/>
      <c r="AB17" s="285"/>
      <c r="AC17" s="285"/>
      <c r="AD17" s="285">
        <v>727</v>
      </c>
      <c r="AE17" s="285"/>
      <c r="AF17" s="285"/>
      <c r="AG17" s="285"/>
      <c r="AH17" s="286"/>
      <c r="AI17" s="285">
        <v>879</v>
      </c>
      <c r="AJ17" s="285"/>
      <c r="AK17" s="285"/>
      <c r="AL17" s="285"/>
      <c r="AM17" s="286"/>
      <c r="AN17" s="285">
        <v>1149</v>
      </c>
      <c r="AO17" s="285"/>
      <c r="AP17" s="285"/>
      <c r="AQ17" s="285"/>
      <c r="AR17" s="286"/>
    </row>
    <row r="18" spans="1:256" s="1" customFormat="1" ht="15" customHeight="1">
      <c r="A18" s="7"/>
      <c r="B18" s="245" t="s">
        <v>45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303" t="s">
        <v>42</v>
      </c>
      <c r="P18" s="304"/>
      <c r="Q18" s="304"/>
      <c r="R18" s="304"/>
      <c r="S18" s="305"/>
      <c r="T18" s="306">
        <v>2108</v>
      </c>
      <c r="U18" s="307"/>
      <c r="V18" s="307"/>
      <c r="W18" s="307"/>
      <c r="X18" s="308"/>
      <c r="Y18" s="296">
        <v>1726</v>
      </c>
      <c r="Z18" s="296"/>
      <c r="AA18" s="296"/>
      <c r="AB18" s="296"/>
      <c r="AC18" s="296"/>
      <c r="AD18" s="296">
        <v>1608</v>
      </c>
      <c r="AE18" s="296"/>
      <c r="AF18" s="296"/>
      <c r="AG18" s="296"/>
      <c r="AH18" s="297"/>
      <c r="AI18" s="296">
        <v>1940</v>
      </c>
      <c r="AJ18" s="296"/>
      <c r="AK18" s="296"/>
      <c r="AL18" s="296"/>
      <c r="AM18" s="297"/>
      <c r="AN18" s="296">
        <v>2396</v>
      </c>
      <c r="AO18" s="296"/>
      <c r="AP18" s="296"/>
      <c r="AQ18" s="296"/>
      <c r="AR18" s="297"/>
    </row>
    <row r="19" spans="1:256" s="1" customFormat="1" ht="15" customHeight="1">
      <c r="A19" s="46"/>
      <c r="B19" s="309" t="s">
        <v>49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298" t="s">
        <v>41</v>
      </c>
      <c r="P19" s="299"/>
      <c r="Q19" s="299"/>
      <c r="R19" s="299"/>
      <c r="S19" s="300"/>
      <c r="T19" s="285">
        <v>2474</v>
      </c>
      <c r="U19" s="301"/>
      <c r="V19" s="301"/>
      <c r="W19" s="301"/>
      <c r="X19" s="302"/>
      <c r="Y19" s="285">
        <v>1321</v>
      </c>
      <c r="Z19" s="285"/>
      <c r="AA19" s="285"/>
      <c r="AB19" s="285"/>
      <c r="AC19" s="285"/>
      <c r="AD19" s="285">
        <v>809</v>
      </c>
      <c r="AE19" s="285"/>
      <c r="AF19" s="285"/>
      <c r="AG19" s="285"/>
      <c r="AH19" s="286"/>
      <c r="AI19" s="285">
        <v>1161</v>
      </c>
      <c r="AJ19" s="285"/>
      <c r="AK19" s="285"/>
      <c r="AL19" s="285"/>
      <c r="AM19" s="286"/>
      <c r="AN19" s="285">
        <v>1640</v>
      </c>
      <c r="AO19" s="285"/>
      <c r="AP19" s="285"/>
      <c r="AQ19" s="285"/>
      <c r="AR19" s="286"/>
    </row>
    <row r="20" spans="1:256" s="1" customFormat="1" ht="15" customHeight="1">
      <c r="B20" s="245" t="s">
        <v>45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303" t="s">
        <v>42</v>
      </c>
      <c r="P20" s="304"/>
      <c r="Q20" s="304"/>
      <c r="R20" s="304"/>
      <c r="S20" s="305"/>
      <c r="T20" s="306">
        <v>5260</v>
      </c>
      <c r="U20" s="307"/>
      <c r="V20" s="307"/>
      <c r="W20" s="307"/>
      <c r="X20" s="308"/>
      <c r="Y20" s="296">
        <v>2793</v>
      </c>
      <c r="Z20" s="296"/>
      <c r="AA20" s="296"/>
      <c r="AB20" s="296"/>
      <c r="AC20" s="296"/>
      <c r="AD20" s="296">
        <v>1841</v>
      </c>
      <c r="AE20" s="296"/>
      <c r="AF20" s="296"/>
      <c r="AG20" s="296"/>
      <c r="AH20" s="297"/>
      <c r="AI20" s="296">
        <v>2557</v>
      </c>
      <c r="AJ20" s="296"/>
      <c r="AK20" s="296"/>
      <c r="AL20" s="296"/>
      <c r="AM20" s="297"/>
      <c r="AN20" s="296">
        <v>3462</v>
      </c>
      <c r="AO20" s="296"/>
      <c r="AP20" s="296"/>
      <c r="AQ20" s="296"/>
      <c r="AR20" s="297"/>
    </row>
    <row r="21" spans="1:256" s="1" customFormat="1" ht="15" customHeight="1">
      <c r="B21" s="309" t="s">
        <v>50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298" t="s">
        <v>41</v>
      </c>
      <c r="P21" s="299"/>
      <c r="Q21" s="299"/>
      <c r="R21" s="299"/>
      <c r="S21" s="300"/>
      <c r="T21" s="285">
        <v>787</v>
      </c>
      <c r="U21" s="301"/>
      <c r="V21" s="301"/>
      <c r="W21" s="301"/>
      <c r="X21" s="302"/>
      <c r="Y21" s="285" t="s">
        <v>369</v>
      </c>
      <c r="Z21" s="285"/>
      <c r="AA21" s="285"/>
      <c r="AB21" s="285"/>
      <c r="AC21" s="286"/>
      <c r="AD21" s="285" t="s">
        <v>369</v>
      </c>
      <c r="AE21" s="285"/>
      <c r="AF21" s="285"/>
      <c r="AG21" s="285"/>
      <c r="AH21" s="286"/>
      <c r="AI21" s="285" t="s">
        <v>369</v>
      </c>
      <c r="AJ21" s="285"/>
      <c r="AK21" s="285"/>
      <c r="AL21" s="285"/>
      <c r="AM21" s="286"/>
      <c r="AN21" s="285" t="s">
        <v>369</v>
      </c>
      <c r="AO21" s="285"/>
      <c r="AP21" s="285"/>
      <c r="AQ21" s="285"/>
      <c r="AR21" s="286"/>
    </row>
    <row r="22" spans="1:256" s="1" customFormat="1" ht="15" customHeight="1">
      <c r="B22" s="245" t="s">
        <v>45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303" t="s">
        <v>42</v>
      </c>
      <c r="P22" s="304"/>
      <c r="Q22" s="304"/>
      <c r="R22" s="304"/>
      <c r="S22" s="305"/>
      <c r="T22" s="306">
        <v>1739</v>
      </c>
      <c r="U22" s="307"/>
      <c r="V22" s="307"/>
      <c r="W22" s="307"/>
      <c r="X22" s="308"/>
      <c r="Y22" s="296" t="s">
        <v>369</v>
      </c>
      <c r="Z22" s="296"/>
      <c r="AA22" s="296"/>
      <c r="AB22" s="296"/>
      <c r="AC22" s="297"/>
      <c r="AD22" s="296" t="s">
        <v>369</v>
      </c>
      <c r="AE22" s="296"/>
      <c r="AF22" s="296"/>
      <c r="AG22" s="296"/>
      <c r="AH22" s="297"/>
      <c r="AI22" s="296" t="s">
        <v>369</v>
      </c>
      <c r="AJ22" s="296"/>
      <c r="AK22" s="296"/>
      <c r="AL22" s="296"/>
      <c r="AM22" s="297"/>
      <c r="AN22" s="296" t="s">
        <v>369</v>
      </c>
      <c r="AO22" s="296"/>
      <c r="AP22" s="296"/>
      <c r="AQ22" s="296"/>
      <c r="AR22" s="297"/>
    </row>
    <row r="23" spans="1:256" s="1" customFormat="1" ht="15" customHeight="1">
      <c r="B23" s="309" t="s">
        <v>51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298" t="s">
        <v>41</v>
      </c>
      <c r="P23" s="299"/>
      <c r="Q23" s="299"/>
      <c r="R23" s="299"/>
      <c r="S23" s="300"/>
      <c r="T23" s="285">
        <v>1494</v>
      </c>
      <c r="U23" s="301"/>
      <c r="V23" s="301"/>
      <c r="W23" s="301"/>
      <c r="X23" s="302"/>
      <c r="Y23" s="285">
        <v>898</v>
      </c>
      <c r="Z23" s="285"/>
      <c r="AA23" s="285"/>
      <c r="AB23" s="285"/>
      <c r="AC23" s="285"/>
      <c r="AD23" s="285">
        <v>352</v>
      </c>
      <c r="AE23" s="285"/>
      <c r="AF23" s="285"/>
      <c r="AG23" s="285"/>
      <c r="AH23" s="286"/>
      <c r="AI23" s="285">
        <v>354</v>
      </c>
      <c r="AJ23" s="285"/>
      <c r="AK23" s="285"/>
      <c r="AL23" s="285"/>
      <c r="AM23" s="286"/>
      <c r="AN23" s="285">
        <v>423</v>
      </c>
      <c r="AO23" s="285"/>
      <c r="AP23" s="285"/>
      <c r="AQ23" s="285"/>
      <c r="AR23" s="286"/>
    </row>
    <row r="24" spans="1:256" s="1" customFormat="1" ht="15" customHeight="1">
      <c r="B24" s="245" t="s">
        <v>45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303" t="s">
        <v>42</v>
      </c>
      <c r="P24" s="304"/>
      <c r="Q24" s="304"/>
      <c r="R24" s="304"/>
      <c r="S24" s="305"/>
      <c r="T24" s="306">
        <v>3164</v>
      </c>
      <c r="U24" s="307"/>
      <c r="V24" s="307"/>
      <c r="W24" s="307"/>
      <c r="X24" s="308"/>
      <c r="Y24" s="296">
        <v>1973</v>
      </c>
      <c r="Z24" s="296"/>
      <c r="AA24" s="296"/>
      <c r="AB24" s="296"/>
      <c r="AC24" s="296"/>
      <c r="AD24" s="296">
        <v>726</v>
      </c>
      <c r="AE24" s="296"/>
      <c r="AF24" s="296"/>
      <c r="AG24" s="296"/>
      <c r="AH24" s="297"/>
      <c r="AI24" s="296">
        <v>751</v>
      </c>
      <c r="AJ24" s="296"/>
      <c r="AK24" s="296"/>
      <c r="AL24" s="296"/>
      <c r="AM24" s="297"/>
      <c r="AN24" s="296">
        <v>898</v>
      </c>
      <c r="AO24" s="296"/>
      <c r="AP24" s="296"/>
      <c r="AQ24" s="296"/>
      <c r="AR24" s="297"/>
    </row>
    <row r="25" spans="1:256" s="1" customFormat="1" ht="15" customHeight="1">
      <c r="B25" s="380" t="s">
        <v>52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11" t="s">
        <v>41</v>
      </c>
      <c r="P25" s="312"/>
      <c r="Q25" s="312"/>
      <c r="R25" s="312"/>
      <c r="S25" s="313"/>
      <c r="T25" s="314">
        <v>15478</v>
      </c>
      <c r="U25" s="314"/>
      <c r="V25" s="314"/>
      <c r="W25" s="314"/>
      <c r="X25" s="315"/>
      <c r="Y25" s="314">
        <v>14630</v>
      </c>
      <c r="Z25" s="314"/>
      <c r="AA25" s="314"/>
      <c r="AB25" s="314"/>
      <c r="AC25" s="315"/>
      <c r="AD25" s="314">
        <v>7731</v>
      </c>
      <c r="AE25" s="314"/>
      <c r="AF25" s="314"/>
      <c r="AG25" s="314"/>
      <c r="AH25" s="315"/>
      <c r="AI25" s="314">
        <v>9096</v>
      </c>
      <c r="AJ25" s="314"/>
      <c r="AK25" s="314"/>
      <c r="AL25" s="314"/>
      <c r="AM25" s="315"/>
      <c r="AN25" s="314">
        <v>11630</v>
      </c>
      <c r="AO25" s="314"/>
      <c r="AP25" s="314"/>
      <c r="AQ25" s="314"/>
      <c r="AR25" s="315"/>
    </row>
    <row r="26" spans="1:256" s="1" customFormat="1" ht="15" customHeight="1">
      <c r="B26" s="382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03" t="s">
        <v>42</v>
      </c>
      <c r="P26" s="304"/>
      <c r="Q26" s="304"/>
      <c r="R26" s="304"/>
      <c r="S26" s="305"/>
      <c r="T26" s="319">
        <v>34202</v>
      </c>
      <c r="U26" s="319"/>
      <c r="V26" s="319"/>
      <c r="W26" s="319"/>
      <c r="X26" s="320"/>
      <c r="Y26" s="319">
        <v>32362</v>
      </c>
      <c r="Z26" s="319"/>
      <c r="AA26" s="319"/>
      <c r="AB26" s="319"/>
      <c r="AC26" s="320"/>
      <c r="AD26" s="319">
        <v>16969</v>
      </c>
      <c r="AE26" s="319"/>
      <c r="AF26" s="319"/>
      <c r="AG26" s="319"/>
      <c r="AH26" s="320"/>
      <c r="AI26" s="319">
        <v>19779</v>
      </c>
      <c r="AJ26" s="319"/>
      <c r="AK26" s="319"/>
      <c r="AL26" s="319"/>
      <c r="AM26" s="320"/>
      <c r="AN26" s="319">
        <v>24247</v>
      </c>
      <c r="AO26" s="319"/>
      <c r="AP26" s="319"/>
      <c r="AQ26" s="319"/>
      <c r="AR26" s="320"/>
    </row>
    <row r="27" spans="1:256" s="1" customFormat="1" ht="13.7" customHeight="1">
      <c r="A27" s="6"/>
      <c r="B27" s="212" t="s">
        <v>23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3"/>
      <c r="AO27" s="213"/>
      <c r="AP27" s="213"/>
      <c r="AQ27" s="213"/>
      <c r="AR27" s="7"/>
    </row>
    <row r="28" spans="1:256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28" customFormat="1">
      <c r="A29" s="321" t="s">
        <v>53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</row>
    <row r="30" spans="1:256" s="128" customFormat="1" ht="12.2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30"/>
      <c r="AN30" s="130"/>
      <c r="AO30" s="130"/>
      <c r="AP30" s="130"/>
      <c r="AQ30" s="130"/>
      <c r="AR30" s="130"/>
      <c r="AS30" s="130"/>
    </row>
    <row r="31" spans="1:256" s="128" customFormat="1" ht="15" customHeight="1">
      <c r="A31" s="131"/>
      <c r="B31" s="322" t="s">
        <v>367</v>
      </c>
      <c r="C31" s="323"/>
      <c r="D31" s="323"/>
      <c r="E31" s="323"/>
      <c r="F31" s="323"/>
      <c r="G31" s="323"/>
      <c r="H31" s="323"/>
      <c r="I31" s="323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</row>
    <row r="32" spans="1:256" s="128" customFormat="1" ht="18" customHeight="1">
      <c r="A32" s="132"/>
      <c r="B32" s="364" t="s">
        <v>46</v>
      </c>
      <c r="C32" s="364"/>
      <c r="D32" s="364"/>
      <c r="E32" s="364"/>
      <c r="F32" s="364"/>
      <c r="G32" s="364"/>
      <c r="H32" s="364"/>
      <c r="I32" s="364"/>
      <c r="J32" s="364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35"/>
      <c r="AU32" s="135"/>
    </row>
    <row r="33" spans="1:47" s="128" customFormat="1" ht="18" customHeight="1">
      <c r="B33" s="324" t="s">
        <v>55</v>
      </c>
      <c r="C33" s="324"/>
      <c r="D33" s="324"/>
      <c r="E33" s="324"/>
      <c r="F33" s="325" t="s">
        <v>56</v>
      </c>
      <c r="G33" s="325"/>
      <c r="H33" s="326"/>
      <c r="I33" s="327" t="s">
        <v>57</v>
      </c>
      <c r="J33" s="325"/>
      <c r="K33" s="326"/>
      <c r="L33" s="327" t="s">
        <v>58</v>
      </c>
      <c r="M33" s="325"/>
      <c r="N33" s="326"/>
      <c r="O33" s="327" t="s">
        <v>59</v>
      </c>
      <c r="P33" s="325"/>
      <c r="Q33" s="326"/>
      <c r="R33" s="327" t="s">
        <v>60</v>
      </c>
      <c r="S33" s="325"/>
      <c r="T33" s="326"/>
      <c r="U33" s="327" t="s">
        <v>61</v>
      </c>
      <c r="V33" s="325"/>
      <c r="W33" s="326"/>
      <c r="X33" s="327" t="s">
        <v>62</v>
      </c>
      <c r="Y33" s="325"/>
      <c r="Z33" s="326"/>
      <c r="AA33" s="327" t="s">
        <v>63</v>
      </c>
      <c r="AB33" s="325"/>
      <c r="AC33" s="326"/>
      <c r="AD33" s="327" t="s">
        <v>64</v>
      </c>
      <c r="AE33" s="325"/>
      <c r="AF33" s="326"/>
      <c r="AG33" s="327" t="s">
        <v>65</v>
      </c>
      <c r="AH33" s="325"/>
      <c r="AI33" s="326"/>
      <c r="AJ33" s="327" t="s">
        <v>66</v>
      </c>
      <c r="AK33" s="325"/>
      <c r="AL33" s="326"/>
      <c r="AM33" s="327" t="s">
        <v>67</v>
      </c>
      <c r="AN33" s="325"/>
      <c r="AO33" s="326"/>
      <c r="AP33" s="325" t="s">
        <v>68</v>
      </c>
      <c r="AQ33" s="325"/>
      <c r="AR33" s="325"/>
      <c r="AS33" s="326"/>
      <c r="AT33" s="139"/>
    </row>
    <row r="34" spans="1:47" s="128" customFormat="1" ht="18" customHeight="1">
      <c r="B34" s="346" t="s">
        <v>69</v>
      </c>
      <c r="C34" s="347"/>
      <c r="D34" s="347"/>
      <c r="E34" s="348"/>
      <c r="F34" s="349">
        <v>112</v>
      </c>
      <c r="G34" s="350"/>
      <c r="H34" s="351"/>
      <c r="I34" s="316">
        <v>152</v>
      </c>
      <c r="J34" s="317"/>
      <c r="K34" s="318"/>
      <c r="L34" s="316">
        <v>262</v>
      </c>
      <c r="M34" s="317"/>
      <c r="N34" s="318"/>
      <c r="O34" s="316">
        <v>209</v>
      </c>
      <c r="P34" s="317"/>
      <c r="Q34" s="318"/>
      <c r="R34" s="316">
        <v>181</v>
      </c>
      <c r="S34" s="352"/>
      <c r="T34" s="352"/>
      <c r="U34" s="349">
        <v>243</v>
      </c>
      <c r="V34" s="350"/>
      <c r="W34" s="351"/>
      <c r="X34" s="353">
        <v>207</v>
      </c>
      <c r="Y34" s="354"/>
      <c r="Z34" s="354"/>
      <c r="AA34" s="317">
        <v>248</v>
      </c>
      <c r="AB34" s="317"/>
      <c r="AC34" s="318"/>
      <c r="AD34" s="316">
        <v>255</v>
      </c>
      <c r="AE34" s="317"/>
      <c r="AF34" s="318"/>
      <c r="AG34" s="316">
        <v>205</v>
      </c>
      <c r="AH34" s="317"/>
      <c r="AI34" s="318"/>
      <c r="AJ34" s="316">
        <v>276</v>
      </c>
      <c r="AK34" s="317"/>
      <c r="AL34" s="318"/>
      <c r="AM34" s="316">
        <v>352</v>
      </c>
      <c r="AN34" s="317"/>
      <c r="AO34" s="317"/>
      <c r="AP34" s="328">
        <f>SUM(F34:AO34)</f>
        <v>2702</v>
      </c>
      <c r="AQ34" s="329"/>
      <c r="AR34" s="329"/>
      <c r="AS34" s="330"/>
    </row>
    <row r="35" spans="1:47" s="128" customFormat="1" ht="18" customHeight="1">
      <c r="B35" s="331" t="s">
        <v>70</v>
      </c>
      <c r="C35" s="332"/>
      <c r="D35" s="332"/>
      <c r="E35" s="333"/>
      <c r="F35" s="334">
        <v>93</v>
      </c>
      <c r="G35" s="335"/>
      <c r="H35" s="336"/>
      <c r="I35" s="337">
        <v>72</v>
      </c>
      <c r="J35" s="338"/>
      <c r="K35" s="339"/>
      <c r="L35" s="337">
        <v>235</v>
      </c>
      <c r="M35" s="338"/>
      <c r="N35" s="339"/>
      <c r="O35" s="337">
        <v>150</v>
      </c>
      <c r="P35" s="338"/>
      <c r="Q35" s="339"/>
      <c r="R35" s="337">
        <v>95</v>
      </c>
      <c r="S35" s="340"/>
      <c r="T35" s="340"/>
      <c r="U35" s="334">
        <v>153</v>
      </c>
      <c r="V35" s="335"/>
      <c r="W35" s="336"/>
      <c r="X35" s="341">
        <v>60</v>
      </c>
      <c r="Y35" s="342"/>
      <c r="Z35" s="342"/>
      <c r="AA35" s="338">
        <v>85</v>
      </c>
      <c r="AB35" s="338"/>
      <c r="AC35" s="339"/>
      <c r="AD35" s="337">
        <v>113</v>
      </c>
      <c r="AE35" s="338"/>
      <c r="AF35" s="339"/>
      <c r="AG35" s="337">
        <v>95</v>
      </c>
      <c r="AH35" s="338"/>
      <c r="AI35" s="339"/>
      <c r="AJ35" s="337">
        <v>61</v>
      </c>
      <c r="AK35" s="338"/>
      <c r="AL35" s="339"/>
      <c r="AM35" s="337">
        <v>301</v>
      </c>
      <c r="AN35" s="338"/>
      <c r="AO35" s="338"/>
      <c r="AP35" s="343">
        <f>SUM(F35:AO35)</f>
        <v>1513</v>
      </c>
      <c r="AQ35" s="344"/>
      <c r="AR35" s="344"/>
      <c r="AS35" s="345"/>
    </row>
    <row r="36" spans="1:47" s="128" customFormat="1" ht="18" customHeight="1">
      <c r="B36" s="331" t="s">
        <v>71</v>
      </c>
      <c r="C36" s="332"/>
      <c r="D36" s="332"/>
      <c r="E36" s="333"/>
      <c r="F36" s="337">
        <v>1</v>
      </c>
      <c r="G36" s="338"/>
      <c r="H36" s="339"/>
      <c r="I36" s="337">
        <v>0</v>
      </c>
      <c r="J36" s="338"/>
      <c r="K36" s="339"/>
      <c r="L36" s="337">
        <v>2</v>
      </c>
      <c r="M36" s="338"/>
      <c r="N36" s="339"/>
      <c r="O36" s="337">
        <v>14</v>
      </c>
      <c r="P36" s="338"/>
      <c r="Q36" s="339"/>
      <c r="R36" s="337">
        <v>2</v>
      </c>
      <c r="S36" s="340"/>
      <c r="T36" s="340"/>
      <c r="U36" s="337">
        <v>3</v>
      </c>
      <c r="V36" s="338"/>
      <c r="W36" s="339"/>
      <c r="X36" s="341">
        <v>15</v>
      </c>
      <c r="Y36" s="342"/>
      <c r="Z36" s="342"/>
      <c r="AA36" s="338">
        <v>1</v>
      </c>
      <c r="AB36" s="338"/>
      <c r="AC36" s="339"/>
      <c r="AD36" s="337">
        <v>1</v>
      </c>
      <c r="AE36" s="338"/>
      <c r="AF36" s="339"/>
      <c r="AG36" s="337">
        <v>2</v>
      </c>
      <c r="AH36" s="338"/>
      <c r="AI36" s="339"/>
      <c r="AJ36" s="337">
        <v>4</v>
      </c>
      <c r="AK36" s="338"/>
      <c r="AL36" s="339"/>
      <c r="AM36" s="337">
        <v>20</v>
      </c>
      <c r="AN36" s="338"/>
      <c r="AO36" s="338"/>
      <c r="AP36" s="343">
        <f>SUM(F36:AO36)</f>
        <v>65</v>
      </c>
      <c r="AQ36" s="344"/>
      <c r="AR36" s="344"/>
      <c r="AS36" s="345"/>
    </row>
    <row r="37" spans="1:47" s="128" customFormat="1" ht="18" customHeight="1">
      <c r="B37" s="355" t="s">
        <v>72</v>
      </c>
      <c r="C37" s="356"/>
      <c r="D37" s="356"/>
      <c r="E37" s="357"/>
      <c r="F37" s="358">
        <v>133</v>
      </c>
      <c r="G37" s="359"/>
      <c r="H37" s="360"/>
      <c r="I37" s="337">
        <v>171</v>
      </c>
      <c r="J37" s="338"/>
      <c r="K37" s="339"/>
      <c r="L37" s="337">
        <v>260</v>
      </c>
      <c r="M37" s="338"/>
      <c r="N37" s="339"/>
      <c r="O37" s="337">
        <v>234</v>
      </c>
      <c r="P37" s="338"/>
      <c r="Q37" s="339"/>
      <c r="R37" s="337">
        <v>158</v>
      </c>
      <c r="S37" s="338"/>
      <c r="T37" s="339"/>
      <c r="U37" s="337">
        <v>232</v>
      </c>
      <c r="V37" s="338"/>
      <c r="W37" s="339"/>
      <c r="X37" s="337">
        <v>232</v>
      </c>
      <c r="Y37" s="338"/>
      <c r="Z37" s="339"/>
      <c r="AA37" s="337">
        <v>224</v>
      </c>
      <c r="AB37" s="338"/>
      <c r="AC37" s="339"/>
      <c r="AD37" s="337">
        <v>228</v>
      </c>
      <c r="AE37" s="338"/>
      <c r="AF37" s="339"/>
      <c r="AG37" s="337">
        <v>184</v>
      </c>
      <c r="AH37" s="338"/>
      <c r="AI37" s="339"/>
      <c r="AJ37" s="337">
        <v>237</v>
      </c>
      <c r="AK37" s="338"/>
      <c r="AL37" s="339"/>
      <c r="AM37" s="337">
        <v>290</v>
      </c>
      <c r="AN37" s="338"/>
      <c r="AO37" s="339"/>
      <c r="AP37" s="343">
        <f>SUM(F37:AO37)</f>
        <v>2583</v>
      </c>
      <c r="AQ37" s="344"/>
      <c r="AR37" s="344"/>
      <c r="AS37" s="345"/>
    </row>
    <row r="38" spans="1:47" s="128" customFormat="1" ht="18" customHeight="1">
      <c r="A38" s="133"/>
      <c r="B38" s="327" t="s">
        <v>68</v>
      </c>
      <c r="C38" s="325"/>
      <c r="D38" s="325"/>
      <c r="E38" s="326"/>
      <c r="F38" s="361">
        <f>SUM(F34:H37)</f>
        <v>339</v>
      </c>
      <c r="G38" s="362"/>
      <c r="H38" s="363"/>
      <c r="I38" s="361">
        <f>SUM(I34:K37)</f>
        <v>395</v>
      </c>
      <c r="J38" s="362"/>
      <c r="K38" s="363"/>
      <c r="L38" s="361">
        <f>SUM(L34:N37)</f>
        <v>759</v>
      </c>
      <c r="M38" s="362"/>
      <c r="N38" s="363"/>
      <c r="O38" s="361">
        <f>SUM(O34:Q37)</f>
        <v>607</v>
      </c>
      <c r="P38" s="362"/>
      <c r="Q38" s="363"/>
      <c r="R38" s="361">
        <f>SUM(R34:T37)</f>
        <v>436</v>
      </c>
      <c r="S38" s="362"/>
      <c r="T38" s="363"/>
      <c r="U38" s="361">
        <f>SUM(U34:W37)</f>
        <v>631</v>
      </c>
      <c r="V38" s="362"/>
      <c r="W38" s="363"/>
      <c r="X38" s="361">
        <f>SUM(X34:Z37)</f>
        <v>514</v>
      </c>
      <c r="Y38" s="362"/>
      <c r="Z38" s="363"/>
      <c r="AA38" s="361">
        <f>SUM(AA34:AC37)</f>
        <v>558</v>
      </c>
      <c r="AB38" s="362"/>
      <c r="AC38" s="363"/>
      <c r="AD38" s="361">
        <f>SUM(AD34:AF37)</f>
        <v>597</v>
      </c>
      <c r="AE38" s="362"/>
      <c r="AF38" s="363"/>
      <c r="AG38" s="361">
        <f>SUM(AG34:AI37)</f>
        <v>486</v>
      </c>
      <c r="AH38" s="362"/>
      <c r="AI38" s="363"/>
      <c r="AJ38" s="361">
        <f>SUM(AJ34:AL37)</f>
        <v>578</v>
      </c>
      <c r="AK38" s="362"/>
      <c r="AL38" s="363"/>
      <c r="AM38" s="361">
        <f>SUM(AM34:AO37)</f>
        <v>963</v>
      </c>
      <c r="AN38" s="362"/>
      <c r="AO38" s="363"/>
      <c r="AP38" s="361">
        <f>SUM(AP34:AS37)</f>
        <v>6863</v>
      </c>
      <c r="AQ38" s="362"/>
      <c r="AR38" s="362"/>
      <c r="AS38" s="363"/>
      <c r="AT38" s="139"/>
    </row>
    <row r="39" spans="1:47" s="128" customFormat="1" ht="18" customHeight="1">
      <c r="A39" s="134"/>
      <c r="B39" s="364" t="s">
        <v>47</v>
      </c>
      <c r="C39" s="364"/>
      <c r="D39" s="364"/>
      <c r="E39" s="364"/>
      <c r="F39" s="364"/>
      <c r="G39" s="364"/>
      <c r="H39" s="364"/>
      <c r="I39" s="364"/>
      <c r="J39" s="364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369" t="s">
        <v>54</v>
      </c>
      <c r="AM39" s="369"/>
      <c r="AN39" s="369"/>
      <c r="AO39" s="369"/>
      <c r="AP39" s="369"/>
      <c r="AQ39" s="369"/>
      <c r="AR39" s="369"/>
      <c r="AS39" s="369"/>
      <c r="AT39" s="142"/>
      <c r="AU39" s="142"/>
    </row>
    <row r="40" spans="1:47" s="128" customFormat="1" ht="18" customHeight="1">
      <c r="B40" s="324" t="s">
        <v>55</v>
      </c>
      <c r="C40" s="324"/>
      <c r="D40" s="324"/>
      <c r="E40" s="324"/>
      <c r="F40" s="325" t="s">
        <v>56</v>
      </c>
      <c r="G40" s="325"/>
      <c r="H40" s="326"/>
      <c r="I40" s="327" t="s">
        <v>57</v>
      </c>
      <c r="J40" s="325"/>
      <c r="K40" s="326"/>
      <c r="L40" s="327" t="s">
        <v>58</v>
      </c>
      <c r="M40" s="325"/>
      <c r="N40" s="326"/>
      <c r="O40" s="327" t="s">
        <v>59</v>
      </c>
      <c r="P40" s="325"/>
      <c r="Q40" s="326"/>
      <c r="R40" s="327" t="s">
        <v>60</v>
      </c>
      <c r="S40" s="325"/>
      <c r="T40" s="326"/>
      <c r="U40" s="327" t="s">
        <v>61</v>
      </c>
      <c r="V40" s="325"/>
      <c r="W40" s="326"/>
      <c r="X40" s="327" t="s">
        <v>62</v>
      </c>
      <c r="Y40" s="325"/>
      <c r="Z40" s="326"/>
      <c r="AA40" s="327" t="s">
        <v>63</v>
      </c>
      <c r="AB40" s="325"/>
      <c r="AC40" s="326"/>
      <c r="AD40" s="327" t="s">
        <v>64</v>
      </c>
      <c r="AE40" s="325"/>
      <c r="AF40" s="326"/>
      <c r="AG40" s="327" t="s">
        <v>65</v>
      </c>
      <c r="AH40" s="325"/>
      <c r="AI40" s="326"/>
      <c r="AJ40" s="327" t="s">
        <v>66</v>
      </c>
      <c r="AK40" s="325"/>
      <c r="AL40" s="326"/>
      <c r="AM40" s="327" t="s">
        <v>67</v>
      </c>
      <c r="AN40" s="325"/>
      <c r="AO40" s="326"/>
      <c r="AP40" s="325" t="s">
        <v>68</v>
      </c>
      <c r="AQ40" s="325"/>
      <c r="AR40" s="325"/>
      <c r="AS40" s="326"/>
      <c r="AT40" s="139"/>
    </row>
    <row r="41" spans="1:47" s="128" customFormat="1" ht="18" customHeight="1">
      <c r="B41" s="346" t="s">
        <v>69</v>
      </c>
      <c r="C41" s="347"/>
      <c r="D41" s="347"/>
      <c r="E41" s="348"/>
      <c r="F41" s="349">
        <v>20</v>
      </c>
      <c r="G41" s="350"/>
      <c r="H41" s="351"/>
      <c r="I41" s="316">
        <v>31</v>
      </c>
      <c r="J41" s="317"/>
      <c r="K41" s="318"/>
      <c r="L41" s="316">
        <v>31</v>
      </c>
      <c r="M41" s="352"/>
      <c r="N41" s="365"/>
      <c r="O41" s="316">
        <v>26</v>
      </c>
      <c r="P41" s="352"/>
      <c r="Q41" s="365"/>
      <c r="R41" s="316">
        <v>3</v>
      </c>
      <c r="S41" s="352"/>
      <c r="T41" s="352"/>
      <c r="U41" s="349">
        <v>16</v>
      </c>
      <c r="V41" s="350"/>
      <c r="W41" s="351"/>
      <c r="X41" s="353">
        <v>45</v>
      </c>
      <c r="Y41" s="354"/>
      <c r="Z41" s="354"/>
      <c r="AA41" s="317">
        <v>18</v>
      </c>
      <c r="AB41" s="317"/>
      <c r="AC41" s="318"/>
      <c r="AD41" s="316">
        <v>19</v>
      </c>
      <c r="AE41" s="317"/>
      <c r="AF41" s="318"/>
      <c r="AG41" s="316">
        <v>11</v>
      </c>
      <c r="AH41" s="317"/>
      <c r="AI41" s="318"/>
      <c r="AJ41" s="316">
        <v>14</v>
      </c>
      <c r="AK41" s="317"/>
      <c r="AL41" s="318"/>
      <c r="AM41" s="316">
        <v>19</v>
      </c>
      <c r="AN41" s="317"/>
      <c r="AO41" s="317"/>
      <c r="AP41" s="328">
        <f t="shared" ref="AP41" si="0">SUM(F41:AO41)</f>
        <v>253</v>
      </c>
      <c r="AQ41" s="329"/>
      <c r="AR41" s="329"/>
      <c r="AS41" s="330"/>
    </row>
    <row r="42" spans="1:47" s="128" customFormat="1" ht="18" customHeight="1">
      <c r="B42" s="331" t="s">
        <v>70</v>
      </c>
      <c r="C42" s="332"/>
      <c r="D42" s="332"/>
      <c r="E42" s="333"/>
      <c r="F42" s="334">
        <v>9</v>
      </c>
      <c r="G42" s="335"/>
      <c r="H42" s="336"/>
      <c r="I42" s="337">
        <v>5</v>
      </c>
      <c r="J42" s="338"/>
      <c r="K42" s="339"/>
      <c r="L42" s="337">
        <v>75</v>
      </c>
      <c r="M42" s="340"/>
      <c r="N42" s="366"/>
      <c r="O42" s="337">
        <v>67</v>
      </c>
      <c r="P42" s="340"/>
      <c r="Q42" s="366"/>
      <c r="R42" s="337">
        <v>6</v>
      </c>
      <c r="S42" s="340"/>
      <c r="T42" s="340"/>
      <c r="U42" s="334">
        <v>53</v>
      </c>
      <c r="V42" s="335"/>
      <c r="W42" s="336"/>
      <c r="X42" s="341">
        <v>63</v>
      </c>
      <c r="Y42" s="342"/>
      <c r="Z42" s="342"/>
      <c r="AA42" s="338">
        <v>57</v>
      </c>
      <c r="AB42" s="338"/>
      <c r="AC42" s="339"/>
      <c r="AD42" s="337">
        <v>32</v>
      </c>
      <c r="AE42" s="338"/>
      <c r="AF42" s="339"/>
      <c r="AG42" s="337">
        <v>49</v>
      </c>
      <c r="AH42" s="338"/>
      <c r="AI42" s="339"/>
      <c r="AJ42" s="337">
        <v>27</v>
      </c>
      <c r="AK42" s="338"/>
      <c r="AL42" s="339"/>
      <c r="AM42" s="337">
        <v>55</v>
      </c>
      <c r="AN42" s="338"/>
      <c r="AO42" s="338"/>
      <c r="AP42" s="343">
        <f>SUM(F42:AO42)</f>
        <v>498</v>
      </c>
      <c r="AQ42" s="344"/>
      <c r="AR42" s="344"/>
      <c r="AS42" s="345"/>
    </row>
    <row r="43" spans="1:47" s="128" customFormat="1" ht="18" customHeight="1">
      <c r="B43" s="331" t="s">
        <v>71</v>
      </c>
      <c r="C43" s="332"/>
      <c r="D43" s="332"/>
      <c r="E43" s="333"/>
      <c r="F43" s="337">
        <v>0</v>
      </c>
      <c r="G43" s="338"/>
      <c r="H43" s="339"/>
      <c r="I43" s="337">
        <v>0</v>
      </c>
      <c r="J43" s="338"/>
      <c r="K43" s="339"/>
      <c r="L43" s="337">
        <v>0</v>
      </c>
      <c r="M43" s="340"/>
      <c r="N43" s="366"/>
      <c r="O43" s="337">
        <v>0</v>
      </c>
      <c r="P43" s="340"/>
      <c r="Q43" s="366"/>
      <c r="R43" s="337">
        <v>0</v>
      </c>
      <c r="S43" s="340"/>
      <c r="T43" s="340"/>
      <c r="U43" s="337">
        <v>0</v>
      </c>
      <c r="V43" s="338"/>
      <c r="W43" s="339"/>
      <c r="X43" s="341">
        <v>0</v>
      </c>
      <c r="Y43" s="342"/>
      <c r="Z43" s="342"/>
      <c r="AA43" s="338">
        <v>0</v>
      </c>
      <c r="AB43" s="338"/>
      <c r="AC43" s="339"/>
      <c r="AD43" s="337">
        <v>0</v>
      </c>
      <c r="AE43" s="338"/>
      <c r="AF43" s="339"/>
      <c r="AG43" s="337">
        <v>0</v>
      </c>
      <c r="AH43" s="338"/>
      <c r="AI43" s="339"/>
      <c r="AJ43" s="337">
        <v>0</v>
      </c>
      <c r="AK43" s="338"/>
      <c r="AL43" s="339"/>
      <c r="AM43" s="337">
        <v>0</v>
      </c>
      <c r="AN43" s="338"/>
      <c r="AO43" s="338"/>
      <c r="AP43" s="343">
        <f>SUM(F43:AO43)</f>
        <v>0</v>
      </c>
      <c r="AQ43" s="344"/>
      <c r="AR43" s="344"/>
      <c r="AS43" s="345"/>
    </row>
    <row r="44" spans="1:47" s="128" customFormat="1" ht="18" customHeight="1">
      <c r="B44" s="355" t="s">
        <v>72</v>
      </c>
      <c r="C44" s="356"/>
      <c r="D44" s="356"/>
      <c r="E44" s="357"/>
      <c r="F44" s="337">
        <v>48</v>
      </c>
      <c r="G44" s="338"/>
      <c r="H44" s="339"/>
      <c r="I44" s="337">
        <v>60</v>
      </c>
      <c r="J44" s="338"/>
      <c r="K44" s="339"/>
      <c r="L44" s="337">
        <v>61</v>
      </c>
      <c r="M44" s="338"/>
      <c r="N44" s="339"/>
      <c r="O44" s="337">
        <v>72</v>
      </c>
      <c r="P44" s="338"/>
      <c r="Q44" s="339"/>
      <c r="R44" s="337">
        <v>13</v>
      </c>
      <c r="S44" s="338"/>
      <c r="T44" s="339"/>
      <c r="U44" s="337">
        <v>57</v>
      </c>
      <c r="V44" s="338"/>
      <c r="W44" s="339"/>
      <c r="X44" s="337">
        <v>47</v>
      </c>
      <c r="Y44" s="338"/>
      <c r="Z44" s="339"/>
      <c r="AA44" s="337">
        <v>55</v>
      </c>
      <c r="AB44" s="338"/>
      <c r="AC44" s="339"/>
      <c r="AD44" s="337">
        <v>63</v>
      </c>
      <c r="AE44" s="338"/>
      <c r="AF44" s="339"/>
      <c r="AG44" s="337">
        <v>36</v>
      </c>
      <c r="AH44" s="338"/>
      <c r="AI44" s="339"/>
      <c r="AJ44" s="337">
        <v>45</v>
      </c>
      <c r="AK44" s="338"/>
      <c r="AL44" s="339"/>
      <c r="AM44" s="337">
        <v>43</v>
      </c>
      <c r="AN44" s="338"/>
      <c r="AO44" s="339"/>
      <c r="AP44" s="343">
        <f>SUM(F44:AO44)</f>
        <v>600</v>
      </c>
      <c r="AQ44" s="344"/>
      <c r="AR44" s="344"/>
      <c r="AS44" s="345"/>
    </row>
    <row r="45" spans="1:47" s="128" customFormat="1" ht="18" customHeight="1">
      <c r="B45" s="327" t="s">
        <v>68</v>
      </c>
      <c r="C45" s="325"/>
      <c r="D45" s="325"/>
      <c r="E45" s="326"/>
      <c r="F45" s="361">
        <f>SUM(F41:H44)</f>
        <v>77</v>
      </c>
      <c r="G45" s="362"/>
      <c r="H45" s="363"/>
      <c r="I45" s="361">
        <f>SUM(I41:K44)</f>
        <v>96</v>
      </c>
      <c r="J45" s="362"/>
      <c r="K45" s="363"/>
      <c r="L45" s="361">
        <f>SUM(L41:N44)</f>
        <v>167</v>
      </c>
      <c r="M45" s="362"/>
      <c r="N45" s="363"/>
      <c r="O45" s="361">
        <f>SUM(O41:Q44)</f>
        <v>165</v>
      </c>
      <c r="P45" s="362"/>
      <c r="Q45" s="363"/>
      <c r="R45" s="361">
        <f>SUM(R41:T44)</f>
        <v>22</v>
      </c>
      <c r="S45" s="362"/>
      <c r="T45" s="363"/>
      <c r="U45" s="361">
        <f>SUM(U41:W44)</f>
        <v>126</v>
      </c>
      <c r="V45" s="362"/>
      <c r="W45" s="363"/>
      <c r="X45" s="361">
        <f>SUM(X41:Z44)</f>
        <v>155</v>
      </c>
      <c r="Y45" s="362"/>
      <c r="Z45" s="363"/>
      <c r="AA45" s="361">
        <f>SUM(AA41:AC44)</f>
        <v>130</v>
      </c>
      <c r="AB45" s="362"/>
      <c r="AC45" s="363"/>
      <c r="AD45" s="361">
        <f>SUM(AD41:AF44)</f>
        <v>114</v>
      </c>
      <c r="AE45" s="362"/>
      <c r="AF45" s="363"/>
      <c r="AG45" s="361">
        <f>SUM(AG41:AI44)</f>
        <v>96</v>
      </c>
      <c r="AH45" s="362"/>
      <c r="AI45" s="363"/>
      <c r="AJ45" s="361">
        <f>SUM(AJ41:AL44)</f>
        <v>86</v>
      </c>
      <c r="AK45" s="362"/>
      <c r="AL45" s="363"/>
      <c r="AM45" s="361">
        <f>SUM(AM41:AO44)</f>
        <v>117</v>
      </c>
      <c r="AN45" s="362"/>
      <c r="AO45" s="363"/>
      <c r="AP45" s="361">
        <f>SUM(AP41:AS44)</f>
        <v>1351</v>
      </c>
      <c r="AQ45" s="362"/>
      <c r="AR45" s="362"/>
      <c r="AS45" s="363"/>
    </row>
    <row r="46" spans="1:47" s="128" customFormat="1" ht="13.7" customHeight="1">
      <c r="B46" s="136"/>
      <c r="C46" s="182"/>
      <c r="D46" s="182"/>
      <c r="E46" s="182"/>
      <c r="F46" s="182"/>
      <c r="G46" s="137"/>
      <c r="H46" s="137"/>
      <c r="I46" s="137"/>
      <c r="J46" s="137"/>
      <c r="K46" s="205"/>
      <c r="L46" s="205"/>
      <c r="M46" s="137"/>
      <c r="N46" s="205"/>
      <c r="O46" s="205"/>
      <c r="P46" s="137"/>
      <c r="Q46" s="205"/>
      <c r="R46" s="205"/>
      <c r="AH46" s="367" t="s">
        <v>23</v>
      </c>
      <c r="AI46" s="367"/>
      <c r="AJ46" s="367"/>
      <c r="AK46" s="367"/>
      <c r="AL46" s="367"/>
      <c r="AM46" s="367"/>
      <c r="AN46" s="367"/>
      <c r="AO46" s="367"/>
      <c r="AP46" s="367"/>
      <c r="AQ46" s="367"/>
      <c r="AR46" s="367"/>
      <c r="AS46" s="367"/>
    </row>
    <row r="47" spans="1:47" s="128" customFormat="1" ht="12">
      <c r="B47" s="368" t="s">
        <v>365</v>
      </c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  <c r="AJ47" s="368"/>
      <c r="AK47" s="368"/>
      <c r="AL47" s="368"/>
      <c r="AM47" s="368"/>
      <c r="AN47" s="368"/>
      <c r="AO47" s="368"/>
      <c r="AP47" s="368"/>
      <c r="AQ47" s="368"/>
      <c r="AR47" s="368"/>
      <c r="AS47" s="368"/>
      <c r="AT47" s="368"/>
      <c r="AU47" s="368"/>
    </row>
    <row r="48" spans="1:47" s="128" customFormat="1" ht="12"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</row>
    <row r="49" spans="1:256" s="128" customFormat="1" ht="13.7" customHeight="1">
      <c r="A49" s="132"/>
      <c r="B49" s="203"/>
      <c r="C49" s="203"/>
      <c r="D49" s="203"/>
      <c r="E49" s="203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  <c r="GF49" s="132"/>
      <c r="GG49" s="132"/>
      <c r="GH49" s="132"/>
      <c r="GI49" s="132"/>
      <c r="GJ49" s="132"/>
      <c r="GK49" s="132"/>
      <c r="GL49" s="132"/>
      <c r="GM49" s="132"/>
      <c r="GN49" s="132"/>
      <c r="GO49" s="132"/>
      <c r="GP49" s="132"/>
      <c r="GQ49" s="132"/>
      <c r="GR49" s="132"/>
      <c r="GS49" s="132"/>
      <c r="GT49" s="132"/>
      <c r="GU49" s="132"/>
      <c r="GV49" s="132"/>
      <c r="GW49" s="132"/>
      <c r="GX49" s="132"/>
      <c r="GY49" s="132"/>
      <c r="GZ49" s="132"/>
      <c r="HA49" s="132"/>
      <c r="HB49" s="132"/>
      <c r="HC49" s="132"/>
      <c r="HD49" s="132"/>
      <c r="HE49" s="132"/>
      <c r="HF49" s="132"/>
      <c r="HG49" s="132"/>
      <c r="HH49" s="132"/>
      <c r="HI49" s="132"/>
      <c r="HJ49" s="132"/>
      <c r="HK49" s="132"/>
      <c r="HL49" s="132"/>
      <c r="HM49" s="132"/>
      <c r="HN49" s="132"/>
      <c r="HO49" s="132"/>
      <c r="HP49" s="132"/>
      <c r="HQ49" s="132"/>
      <c r="HR49" s="132"/>
      <c r="HS49" s="132"/>
      <c r="HT49" s="132"/>
      <c r="HU49" s="132"/>
      <c r="HV49" s="132"/>
      <c r="HW49" s="132"/>
      <c r="HX49" s="132"/>
      <c r="HY49" s="132"/>
      <c r="HZ49" s="132"/>
      <c r="IA49" s="132"/>
      <c r="IB49" s="132"/>
      <c r="IC49" s="132"/>
      <c r="ID49" s="132"/>
      <c r="IE49" s="132"/>
      <c r="IF49" s="132"/>
      <c r="IG49" s="132"/>
      <c r="IH49" s="132"/>
      <c r="II49" s="132"/>
      <c r="IJ49" s="132"/>
      <c r="IK49" s="132"/>
      <c r="IL49" s="132"/>
      <c r="IM49" s="132"/>
      <c r="IN49" s="132"/>
      <c r="IO49" s="132"/>
      <c r="IP49" s="132"/>
      <c r="IQ49" s="132"/>
      <c r="IR49" s="132"/>
      <c r="IS49" s="132"/>
      <c r="IT49" s="132"/>
      <c r="IU49" s="132"/>
      <c r="IV49" s="132"/>
    </row>
    <row r="50" spans="1:256" s="128" customFormat="1">
      <c r="A50" s="321" t="s">
        <v>74</v>
      </c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</row>
    <row r="51" spans="1:256" s="128" customFormat="1" ht="12.2" customHeight="1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202"/>
      <c r="AN51" s="202"/>
      <c r="AO51" s="202"/>
      <c r="AP51" s="202"/>
      <c r="AQ51" s="202"/>
      <c r="AR51" s="202"/>
      <c r="AS51" s="202"/>
    </row>
    <row r="52" spans="1:256" s="128" customFormat="1" ht="15" customHeight="1">
      <c r="A52" s="131"/>
      <c r="B52" s="322" t="s">
        <v>367</v>
      </c>
      <c r="C52" s="323"/>
      <c r="D52" s="323"/>
      <c r="E52" s="323"/>
      <c r="F52" s="323"/>
      <c r="G52" s="323"/>
      <c r="H52" s="323"/>
      <c r="I52" s="323"/>
      <c r="J52" s="131"/>
      <c r="K52" s="131"/>
      <c r="L52" s="131"/>
      <c r="M52" s="131"/>
      <c r="N52" s="131"/>
      <c r="O52" s="131"/>
      <c r="P52" s="131"/>
      <c r="Q52" s="131"/>
      <c r="R52" s="131"/>
      <c r="S52" s="131"/>
    </row>
    <row r="53" spans="1:256" s="128" customFormat="1" ht="18" customHeight="1">
      <c r="A53" s="139"/>
      <c r="B53" s="364" t="s">
        <v>48</v>
      </c>
      <c r="C53" s="364"/>
      <c r="D53" s="364"/>
      <c r="E53" s="364"/>
      <c r="F53" s="364"/>
      <c r="G53" s="364"/>
      <c r="H53" s="364"/>
      <c r="I53" s="364"/>
      <c r="J53" s="364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369" t="s">
        <v>54</v>
      </c>
      <c r="AM53" s="369"/>
      <c r="AN53" s="369"/>
      <c r="AO53" s="369"/>
      <c r="AP53" s="369"/>
      <c r="AQ53" s="369"/>
      <c r="AR53" s="369"/>
      <c r="AS53" s="369"/>
      <c r="AT53" s="142"/>
      <c r="AU53" s="142"/>
    </row>
    <row r="54" spans="1:256" s="128" customFormat="1" ht="18" customHeight="1">
      <c r="B54" s="324" t="s">
        <v>55</v>
      </c>
      <c r="C54" s="324"/>
      <c r="D54" s="324"/>
      <c r="E54" s="324"/>
      <c r="F54" s="325" t="s">
        <v>56</v>
      </c>
      <c r="G54" s="325"/>
      <c r="H54" s="326"/>
      <c r="I54" s="327" t="s">
        <v>57</v>
      </c>
      <c r="J54" s="325"/>
      <c r="K54" s="326"/>
      <c r="L54" s="327" t="s">
        <v>58</v>
      </c>
      <c r="M54" s="325"/>
      <c r="N54" s="326"/>
      <c r="O54" s="327" t="s">
        <v>59</v>
      </c>
      <c r="P54" s="325"/>
      <c r="Q54" s="326"/>
      <c r="R54" s="327" t="s">
        <v>60</v>
      </c>
      <c r="S54" s="325"/>
      <c r="T54" s="326"/>
      <c r="U54" s="327" t="s">
        <v>61</v>
      </c>
      <c r="V54" s="325"/>
      <c r="W54" s="326"/>
      <c r="X54" s="327" t="s">
        <v>62</v>
      </c>
      <c r="Y54" s="325"/>
      <c r="Z54" s="326"/>
      <c r="AA54" s="327" t="s">
        <v>63</v>
      </c>
      <c r="AB54" s="325"/>
      <c r="AC54" s="326"/>
      <c r="AD54" s="327" t="s">
        <v>64</v>
      </c>
      <c r="AE54" s="325"/>
      <c r="AF54" s="326"/>
      <c r="AG54" s="327" t="s">
        <v>65</v>
      </c>
      <c r="AH54" s="325"/>
      <c r="AI54" s="326"/>
      <c r="AJ54" s="327" t="s">
        <v>66</v>
      </c>
      <c r="AK54" s="325"/>
      <c r="AL54" s="326"/>
      <c r="AM54" s="327" t="s">
        <v>67</v>
      </c>
      <c r="AN54" s="325"/>
      <c r="AO54" s="326"/>
      <c r="AP54" s="325" t="s">
        <v>68</v>
      </c>
      <c r="AQ54" s="325"/>
      <c r="AR54" s="325"/>
      <c r="AS54" s="326"/>
      <c r="AT54" s="139"/>
    </row>
    <row r="55" spans="1:256" s="128" customFormat="1" ht="18" customHeight="1">
      <c r="B55" s="346" t="s">
        <v>69</v>
      </c>
      <c r="C55" s="347"/>
      <c r="D55" s="347"/>
      <c r="E55" s="348"/>
      <c r="F55" s="349">
        <v>119</v>
      </c>
      <c r="G55" s="350"/>
      <c r="H55" s="351"/>
      <c r="I55" s="316">
        <v>117</v>
      </c>
      <c r="J55" s="317"/>
      <c r="K55" s="318"/>
      <c r="L55" s="316">
        <v>176</v>
      </c>
      <c r="M55" s="352"/>
      <c r="N55" s="365"/>
      <c r="O55" s="316">
        <v>144</v>
      </c>
      <c r="P55" s="352"/>
      <c r="Q55" s="365"/>
      <c r="R55" s="316">
        <v>93</v>
      </c>
      <c r="S55" s="352"/>
      <c r="T55" s="352"/>
      <c r="U55" s="349">
        <v>140</v>
      </c>
      <c r="V55" s="350"/>
      <c r="W55" s="351"/>
      <c r="X55" s="353">
        <v>145</v>
      </c>
      <c r="Y55" s="354"/>
      <c r="Z55" s="354"/>
      <c r="AA55" s="317">
        <v>128</v>
      </c>
      <c r="AB55" s="317"/>
      <c r="AC55" s="318"/>
      <c r="AD55" s="316">
        <v>114</v>
      </c>
      <c r="AE55" s="317"/>
      <c r="AF55" s="318"/>
      <c r="AG55" s="316">
        <v>98</v>
      </c>
      <c r="AH55" s="317"/>
      <c r="AI55" s="318"/>
      <c r="AJ55" s="316">
        <v>129</v>
      </c>
      <c r="AK55" s="317"/>
      <c r="AL55" s="318"/>
      <c r="AM55" s="316">
        <v>190</v>
      </c>
      <c r="AN55" s="317"/>
      <c r="AO55" s="317"/>
      <c r="AP55" s="328">
        <f t="shared" ref="AP55" si="1">SUM(F55:AO55)</f>
        <v>1593</v>
      </c>
      <c r="AQ55" s="329"/>
      <c r="AR55" s="329"/>
      <c r="AS55" s="330"/>
    </row>
    <row r="56" spans="1:256" s="128" customFormat="1" ht="18" customHeight="1">
      <c r="B56" s="331" t="s">
        <v>70</v>
      </c>
      <c r="C56" s="332"/>
      <c r="D56" s="332"/>
      <c r="E56" s="333"/>
      <c r="F56" s="334">
        <v>228</v>
      </c>
      <c r="G56" s="335"/>
      <c r="H56" s="336"/>
      <c r="I56" s="337">
        <v>257</v>
      </c>
      <c r="J56" s="338"/>
      <c r="K56" s="339"/>
      <c r="L56" s="337">
        <v>343</v>
      </c>
      <c r="M56" s="340"/>
      <c r="N56" s="366"/>
      <c r="O56" s="337">
        <v>469</v>
      </c>
      <c r="P56" s="340"/>
      <c r="Q56" s="366"/>
      <c r="R56" s="337">
        <v>251</v>
      </c>
      <c r="S56" s="340"/>
      <c r="T56" s="340"/>
      <c r="U56" s="334">
        <v>422</v>
      </c>
      <c r="V56" s="335"/>
      <c r="W56" s="336"/>
      <c r="X56" s="341">
        <v>423</v>
      </c>
      <c r="Y56" s="342"/>
      <c r="Z56" s="342"/>
      <c r="AA56" s="338">
        <v>370</v>
      </c>
      <c r="AB56" s="338"/>
      <c r="AC56" s="339"/>
      <c r="AD56" s="337">
        <v>372</v>
      </c>
      <c r="AE56" s="338"/>
      <c r="AF56" s="339"/>
      <c r="AG56" s="337">
        <v>394</v>
      </c>
      <c r="AH56" s="338"/>
      <c r="AI56" s="339"/>
      <c r="AJ56" s="337">
        <v>174</v>
      </c>
      <c r="AK56" s="338"/>
      <c r="AL56" s="339"/>
      <c r="AM56" s="337">
        <v>298</v>
      </c>
      <c r="AN56" s="338"/>
      <c r="AO56" s="338"/>
      <c r="AP56" s="343">
        <f>SUM(F56:AO56)</f>
        <v>4001</v>
      </c>
      <c r="AQ56" s="344"/>
      <c r="AR56" s="344"/>
      <c r="AS56" s="345"/>
      <c r="AT56" s="132"/>
    </row>
    <row r="57" spans="1:256" s="128" customFormat="1" ht="18" customHeight="1">
      <c r="B57" s="331" t="s">
        <v>71</v>
      </c>
      <c r="C57" s="332"/>
      <c r="D57" s="332"/>
      <c r="E57" s="333"/>
      <c r="F57" s="337">
        <v>30</v>
      </c>
      <c r="G57" s="338"/>
      <c r="H57" s="339"/>
      <c r="I57" s="337">
        <v>42</v>
      </c>
      <c r="J57" s="338"/>
      <c r="K57" s="339"/>
      <c r="L57" s="337">
        <v>27</v>
      </c>
      <c r="M57" s="340"/>
      <c r="N57" s="366"/>
      <c r="O57" s="337">
        <v>54</v>
      </c>
      <c r="P57" s="340"/>
      <c r="Q57" s="366"/>
      <c r="R57" s="337">
        <v>99</v>
      </c>
      <c r="S57" s="340"/>
      <c r="T57" s="340"/>
      <c r="U57" s="337">
        <v>74</v>
      </c>
      <c r="V57" s="338"/>
      <c r="W57" s="339"/>
      <c r="X57" s="341">
        <v>59</v>
      </c>
      <c r="Y57" s="342"/>
      <c r="Z57" s="342"/>
      <c r="AA57" s="338">
        <v>59</v>
      </c>
      <c r="AB57" s="338"/>
      <c r="AC57" s="339"/>
      <c r="AD57" s="337">
        <v>64</v>
      </c>
      <c r="AE57" s="338"/>
      <c r="AF57" s="339"/>
      <c r="AG57" s="337">
        <v>59</v>
      </c>
      <c r="AH57" s="338"/>
      <c r="AI57" s="339"/>
      <c r="AJ57" s="337">
        <v>21</v>
      </c>
      <c r="AK57" s="338"/>
      <c r="AL57" s="339"/>
      <c r="AM57" s="337">
        <v>10</v>
      </c>
      <c r="AN57" s="338"/>
      <c r="AO57" s="338"/>
      <c r="AP57" s="343">
        <f>SUM(F57:AO57)</f>
        <v>598</v>
      </c>
      <c r="AQ57" s="344"/>
      <c r="AR57" s="344"/>
      <c r="AS57" s="345"/>
    </row>
    <row r="58" spans="1:256" s="128" customFormat="1" ht="18" customHeight="1">
      <c r="B58" s="355" t="s">
        <v>72</v>
      </c>
      <c r="C58" s="356"/>
      <c r="D58" s="356"/>
      <c r="E58" s="357"/>
      <c r="F58" s="337">
        <v>174</v>
      </c>
      <c r="G58" s="338"/>
      <c r="H58" s="339"/>
      <c r="I58" s="337">
        <v>176</v>
      </c>
      <c r="J58" s="338"/>
      <c r="K58" s="339"/>
      <c r="L58" s="337">
        <v>211</v>
      </c>
      <c r="M58" s="338"/>
      <c r="N58" s="339"/>
      <c r="O58" s="337">
        <v>164</v>
      </c>
      <c r="P58" s="338"/>
      <c r="Q58" s="339"/>
      <c r="R58" s="337">
        <v>114</v>
      </c>
      <c r="S58" s="338"/>
      <c r="T58" s="339"/>
      <c r="U58" s="337">
        <v>155</v>
      </c>
      <c r="V58" s="338"/>
      <c r="W58" s="339"/>
      <c r="X58" s="337">
        <v>185</v>
      </c>
      <c r="Y58" s="338"/>
      <c r="Z58" s="339"/>
      <c r="AA58" s="337">
        <v>206</v>
      </c>
      <c r="AB58" s="338"/>
      <c r="AC58" s="339"/>
      <c r="AD58" s="337">
        <v>112</v>
      </c>
      <c r="AE58" s="338"/>
      <c r="AF58" s="339"/>
      <c r="AG58" s="337">
        <v>114</v>
      </c>
      <c r="AH58" s="338"/>
      <c r="AI58" s="339"/>
      <c r="AJ58" s="337">
        <v>157</v>
      </c>
      <c r="AK58" s="338"/>
      <c r="AL58" s="339"/>
      <c r="AM58" s="337">
        <v>200</v>
      </c>
      <c r="AN58" s="338"/>
      <c r="AO58" s="339"/>
      <c r="AP58" s="343">
        <f>SUM(F58:AO58)</f>
        <v>1968</v>
      </c>
      <c r="AQ58" s="344"/>
      <c r="AR58" s="344"/>
      <c r="AS58" s="345"/>
    </row>
    <row r="59" spans="1:256" s="128" customFormat="1" ht="18" customHeight="1">
      <c r="B59" s="327" t="s">
        <v>68</v>
      </c>
      <c r="C59" s="325"/>
      <c r="D59" s="325"/>
      <c r="E59" s="326"/>
      <c r="F59" s="361">
        <f>SUM(F55:H58)</f>
        <v>551</v>
      </c>
      <c r="G59" s="362"/>
      <c r="H59" s="363"/>
      <c r="I59" s="361">
        <f>SUM(I55:K58)</f>
        <v>592</v>
      </c>
      <c r="J59" s="362"/>
      <c r="K59" s="363"/>
      <c r="L59" s="361">
        <f>SUM(L55:N58)</f>
        <v>757</v>
      </c>
      <c r="M59" s="362"/>
      <c r="N59" s="363"/>
      <c r="O59" s="361">
        <f>SUM(O55:Q58)</f>
        <v>831</v>
      </c>
      <c r="P59" s="362"/>
      <c r="Q59" s="363"/>
      <c r="R59" s="361">
        <f>SUM(R55:T58)</f>
        <v>557</v>
      </c>
      <c r="S59" s="362"/>
      <c r="T59" s="363"/>
      <c r="U59" s="361">
        <f>SUM(U55:W58)</f>
        <v>791</v>
      </c>
      <c r="V59" s="362"/>
      <c r="W59" s="363"/>
      <c r="X59" s="361">
        <f>SUM(X55:Z58)</f>
        <v>812</v>
      </c>
      <c r="Y59" s="362"/>
      <c r="Z59" s="363"/>
      <c r="AA59" s="361">
        <f>SUM(AA55:AC58)</f>
        <v>763</v>
      </c>
      <c r="AB59" s="362"/>
      <c r="AC59" s="363"/>
      <c r="AD59" s="361">
        <f>SUM(AD55:AF58)</f>
        <v>662</v>
      </c>
      <c r="AE59" s="362"/>
      <c r="AF59" s="363"/>
      <c r="AG59" s="361">
        <f>SUM(AG55:AI58)</f>
        <v>665</v>
      </c>
      <c r="AH59" s="362"/>
      <c r="AI59" s="363"/>
      <c r="AJ59" s="361">
        <f>SUM(AJ55:AL58)</f>
        <v>481</v>
      </c>
      <c r="AK59" s="362"/>
      <c r="AL59" s="363"/>
      <c r="AM59" s="361">
        <f>SUM(AM55:AO58)</f>
        <v>698</v>
      </c>
      <c r="AN59" s="362"/>
      <c r="AO59" s="363"/>
      <c r="AP59" s="361">
        <f>SUM(AP55:AS58)</f>
        <v>8160</v>
      </c>
      <c r="AQ59" s="362"/>
      <c r="AR59" s="362"/>
      <c r="AS59" s="363"/>
    </row>
    <row r="60" spans="1:256" s="128" customFormat="1" ht="18" customHeight="1">
      <c r="B60" s="370" t="s">
        <v>49</v>
      </c>
      <c r="C60" s="370"/>
      <c r="D60" s="370"/>
      <c r="E60" s="370"/>
      <c r="F60" s="370"/>
      <c r="G60" s="370"/>
      <c r="H60" s="370"/>
      <c r="I60" s="370"/>
      <c r="J60" s="37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0"/>
      <c r="AS60" s="140"/>
      <c r="AT60" s="142"/>
      <c r="AU60" s="142"/>
    </row>
    <row r="61" spans="1:256" s="128" customFormat="1" ht="18" customHeight="1">
      <c r="B61" s="324" t="s">
        <v>55</v>
      </c>
      <c r="C61" s="324"/>
      <c r="D61" s="324"/>
      <c r="E61" s="324"/>
      <c r="F61" s="325" t="s">
        <v>56</v>
      </c>
      <c r="G61" s="325"/>
      <c r="H61" s="326"/>
      <c r="I61" s="327" t="s">
        <v>57</v>
      </c>
      <c r="J61" s="325"/>
      <c r="K61" s="326"/>
      <c r="L61" s="327" t="s">
        <v>58</v>
      </c>
      <c r="M61" s="325"/>
      <c r="N61" s="326"/>
      <c r="O61" s="327" t="s">
        <v>59</v>
      </c>
      <c r="P61" s="325"/>
      <c r="Q61" s="326"/>
      <c r="R61" s="327" t="s">
        <v>60</v>
      </c>
      <c r="S61" s="325"/>
      <c r="T61" s="326"/>
      <c r="U61" s="327" t="s">
        <v>61</v>
      </c>
      <c r="V61" s="325"/>
      <c r="W61" s="326"/>
      <c r="X61" s="327" t="s">
        <v>62</v>
      </c>
      <c r="Y61" s="325"/>
      <c r="Z61" s="326"/>
      <c r="AA61" s="327" t="s">
        <v>63</v>
      </c>
      <c r="AB61" s="325"/>
      <c r="AC61" s="326"/>
      <c r="AD61" s="327" t="s">
        <v>64</v>
      </c>
      <c r="AE61" s="325"/>
      <c r="AF61" s="326"/>
      <c r="AG61" s="327" t="s">
        <v>65</v>
      </c>
      <c r="AH61" s="325"/>
      <c r="AI61" s="326"/>
      <c r="AJ61" s="327" t="s">
        <v>66</v>
      </c>
      <c r="AK61" s="325"/>
      <c r="AL61" s="326"/>
      <c r="AM61" s="327" t="s">
        <v>67</v>
      </c>
      <c r="AN61" s="325"/>
      <c r="AO61" s="326"/>
      <c r="AP61" s="325" t="s">
        <v>68</v>
      </c>
      <c r="AQ61" s="325"/>
      <c r="AR61" s="325"/>
      <c r="AS61" s="326"/>
      <c r="AT61" s="139"/>
    </row>
    <row r="62" spans="1:256" s="128" customFormat="1" ht="18" customHeight="1">
      <c r="B62" s="346" t="s">
        <v>69</v>
      </c>
      <c r="C62" s="347"/>
      <c r="D62" s="347"/>
      <c r="E62" s="348"/>
      <c r="F62" s="349">
        <v>14</v>
      </c>
      <c r="G62" s="350"/>
      <c r="H62" s="351"/>
      <c r="I62" s="316">
        <v>134</v>
      </c>
      <c r="J62" s="317"/>
      <c r="K62" s="318"/>
      <c r="L62" s="316">
        <v>225</v>
      </c>
      <c r="M62" s="352"/>
      <c r="N62" s="365"/>
      <c r="O62" s="316">
        <v>134</v>
      </c>
      <c r="P62" s="352"/>
      <c r="Q62" s="365"/>
      <c r="R62" s="316">
        <v>11</v>
      </c>
      <c r="S62" s="352"/>
      <c r="T62" s="352"/>
      <c r="U62" s="349">
        <v>128</v>
      </c>
      <c r="V62" s="350"/>
      <c r="W62" s="351"/>
      <c r="X62" s="353">
        <v>183</v>
      </c>
      <c r="Y62" s="354"/>
      <c r="Z62" s="354"/>
      <c r="AA62" s="317">
        <v>167</v>
      </c>
      <c r="AB62" s="317"/>
      <c r="AC62" s="318"/>
      <c r="AD62" s="316">
        <v>188</v>
      </c>
      <c r="AE62" s="317"/>
      <c r="AF62" s="318"/>
      <c r="AG62" s="316">
        <v>158</v>
      </c>
      <c r="AH62" s="317"/>
      <c r="AI62" s="318"/>
      <c r="AJ62" s="316">
        <v>184</v>
      </c>
      <c r="AK62" s="317"/>
      <c r="AL62" s="318"/>
      <c r="AM62" s="316">
        <v>143</v>
      </c>
      <c r="AN62" s="317"/>
      <c r="AO62" s="317"/>
      <c r="AP62" s="328">
        <f t="shared" ref="AP62" si="2">SUM(F62:AO62)</f>
        <v>1669</v>
      </c>
      <c r="AQ62" s="329"/>
      <c r="AR62" s="329"/>
      <c r="AS62" s="330"/>
    </row>
    <row r="63" spans="1:256" s="128" customFormat="1" ht="18" customHeight="1">
      <c r="B63" s="331" t="s">
        <v>70</v>
      </c>
      <c r="C63" s="332"/>
      <c r="D63" s="332"/>
      <c r="E63" s="333"/>
      <c r="F63" s="334">
        <v>45</v>
      </c>
      <c r="G63" s="335"/>
      <c r="H63" s="336"/>
      <c r="I63" s="337">
        <v>47</v>
      </c>
      <c r="J63" s="338"/>
      <c r="K63" s="339"/>
      <c r="L63" s="337">
        <v>129</v>
      </c>
      <c r="M63" s="340"/>
      <c r="N63" s="366"/>
      <c r="O63" s="337">
        <v>111</v>
      </c>
      <c r="P63" s="340"/>
      <c r="Q63" s="366"/>
      <c r="R63" s="337">
        <v>15</v>
      </c>
      <c r="S63" s="340"/>
      <c r="T63" s="340"/>
      <c r="U63" s="334">
        <v>77</v>
      </c>
      <c r="V63" s="335"/>
      <c r="W63" s="336"/>
      <c r="X63" s="341">
        <v>55</v>
      </c>
      <c r="Y63" s="342"/>
      <c r="Z63" s="342"/>
      <c r="AA63" s="338">
        <v>23</v>
      </c>
      <c r="AB63" s="338"/>
      <c r="AC63" s="339"/>
      <c r="AD63" s="337">
        <v>71</v>
      </c>
      <c r="AE63" s="338"/>
      <c r="AF63" s="339"/>
      <c r="AG63" s="337">
        <v>73</v>
      </c>
      <c r="AH63" s="338"/>
      <c r="AI63" s="339"/>
      <c r="AJ63" s="337">
        <v>63</v>
      </c>
      <c r="AK63" s="338"/>
      <c r="AL63" s="339"/>
      <c r="AM63" s="337">
        <v>140</v>
      </c>
      <c r="AN63" s="338"/>
      <c r="AO63" s="338"/>
      <c r="AP63" s="343">
        <f>SUM(F63:AO63)</f>
        <v>849</v>
      </c>
      <c r="AQ63" s="344"/>
      <c r="AR63" s="344"/>
      <c r="AS63" s="345"/>
    </row>
    <row r="64" spans="1:256" s="128" customFormat="1" ht="18" customHeight="1">
      <c r="B64" s="331" t="s">
        <v>71</v>
      </c>
      <c r="C64" s="332"/>
      <c r="D64" s="332"/>
      <c r="E64" s="333"/>
      <c r="F64" s="337">
        <v>1</v>
      </c>
      <c r="G64" s="338"/>
      <c r="H64" s="339"/>
      <c r="I64" s="337">
        <v>0</v>
      </c>
      <c r="J64" s="338"/>
      <c r="K64" s="339"/>
      <c r="L64" s="337">
        <v>0</v>
      </c>
      <c r="M64" s="340"/>
      <c r="N64" s="366"/>
      <c r="O64" s="337">
        <v>0</v>
      </c>
      <c r="P64" s="340"/>
      <c r="Q64" s="366"/>
      <c r="R64" s="337">
        <v>0</v>
      </c>
      <c r="S64" s="340"/>
      <c r="T64" s="340"/>
      <c r="U64" s="337">
        <v>1</v>
      </c>
      <c r="V64" s="338"/>
      <c r="W64" s="339"/>
      <c r="X64" s="341">
        <v>10</v>
      </c>
      <c r="Y64" s="342"/>
      <c r="Z64" s="342"/>
      <c r="AA64" s="338">
        <v>0</v>
      </c>
      <c r="AB64" s="338"/>
      <c r="AC64" s="339"/>
      <c r="AD64" s="337">
        <v>2</v>
      </c>
      <c r="AE64" s="338"/>
      <c r="AF64" s="339"/>
      <c r="AG64" s="337">
        <v>2</v>
      </c>
      <c r="AH64" s="338"/>
      <c r="AI64" s="339"/>
      <c r="AJ64" s="337">
        <v>0</v>
      </c>
      <c r="AK64" s="338"/>
      <c r="AL64" s="339"/>
      <c r="AM64" s="337">
        <v>2</v>
      </c>
      <c r="AN64" s="338"/>
      <c r="AO64" s="338"/>
      <c r="AP64" s="343">
        <f>SUM(F64:AO64)</f>
        <v>18</v>
      </c>
      <c r="AQ64" s="344"/>
      <c r="AR64" s="344"/>
      <c r="AS64" s="345"/>
    </row>
    <row r="65" spans="2:47" s="128" customFormat="1" ht="18" customHeight="1">
      <c r="B65" s="355" t="s">
        <v>72</v>
      </c>
      <c r="C65" s="356"/>
      <c r="D65" s="356"/>
      <c r="E65" s="357"/>
      <c r="F65" s="337">
        <v>100</v>
      </c>
      <c r="G65" s="338"/>
      <c r="H65" s="339"/>
      <c r="I65" s="337">
        <v>218</v>
      </c>
      <c r="J65" s="338"/>
      <c r="K65" s="339"/>
      <c r="L65" s="337">
        <v>291</v>
      </c>
      <c r="M65" s="338"/>
      <c r="N65" s="339"/>
      <c r="O65" s="337">
        <v>189</v>
      </c>
      <c r="P65" s="338"/>
      <c r="Q65" s="339"/>
      <c r="R65" s="337">
        <v>32</v>
      </c>
      <c r="S65" s="338"/>
      <c r="T65" s="339"/>
      <c r="U65" s="337">
        <v>199</v>
      </c>
      <c r="V65" s="338"/>
      <c r="W65" s="339"/>
      <c r="X65" s="337">
        <v>250</v>
      </c>
      <c r="Y65" s="338"/>
      <c r="Z65" s="339"/>
      <c r="AA65" s="337">
        <v>267</v>
      </c>
      <c r="AB65" s="338"/>
      <c r="AC65" s="339"/>
      <c r="AD65" s="337">
        <v>253</v>
      </c>
      <c r="AE65" s="338"/>
      <c r="AF65" s="339"/>
      <c r="AG65" s="337">
        <v>197</v>
      </c>
      <c r="AH65" s="338"/>
      <c r="AI65" s="339"/>
      <c r="AJ65" s="337">
        <v>243</v>
      </c>
      <c r="AK65" s="338"/>
      <c r="AL65" s="339"/>
      <c r="AM65" s="337">
        <v>204</v>
      </c>
      <c r="AN65" s="338"/>
      <c r="AO65" s="339"/>
      <c r="AP65" s="343">
        <f>SUM(F65:AO65)</f>
        <v>2443</v>
      </c>
      <c r="AQ65" s="344"/>
      <c r="AR65" s="344"/>
      <c r="AS65" s="345"/>
    </row>
    <row r="66" spans="2:47" s="128" customFormat="1" ht="18" customHeight="1">
      <c r="B66" s="327" t="s">
        <v>68</v>
      </c>
      <c r="C66" s="325"/>
      <c r="D66" s="325"/>
      <c r="E66" s="326"/>
      <c r="F66" s="361">
        <f>SUM(F62:H65)</f>
        <v>160</v>
      </c>
      <c r="G66" s="362"/>
      <c r="H66" s="363"/>
      <c r="I66" s="361">
        <f>SUM(I62:K65)</f>
        <v>399</v>
      </c>
      <c r="J66" s="362"/>
      <c r="K66" s="363"/>
      <c r="L66" s="361">
        <f>SUM(L62:N65)</f>
        <v>645</v>
      </c>
      <c r="M66" s="362"/>
      <c r="N66" s="363"/>
      <c r="O66" s="361">
        <f>SUM(O62:Q65)</f>
        <v>434</v>
      </c>
      <c r="P66" s="362"/>
      <c r="Q66" s="363"/>
      <c r="R66" s="361">
        <f>SUM(R62:T65)</f>
        <v>58</v>
      </c>
      <c r="S66" s="362"/>
      <c r="T66" s="363"/>
      <c r="U66" s="361">
        <f>SUM(U62:W65)</f>
        <v>405</v>
      </c>
      <c r="V66" s="362"/>
      <c r="W66" s="363"/>
      <c r="X66" s="361">
        <f>SUM(X62:Z65)</f>
        <v>498</v>
      </c>
      <c r="Y66" s="362"/>
      <c r="Z66" s="363"/>
      <c r="AA66" s="361">
        <f>SUM(AA62:AC65)</f>
        <v>457</v>
      </c>
      <c r="AB66" s="362"/>
      <c r="AC66" s="363"/>
      <c r="AD66" s="361">
        <f>SUM(AD62:AF65)</f>
        <v>514</v>
      </c>
      <c r="AE66" s="362"/>
      <c r="AF66" s="363"/>
      <c r="AG66" s="361">
        <f>SUM(AG62:AI65)</f>
        <v>430</v>
      </c>
      <c r="AH66" s="362"/>
      <c r="AI66" s="363"/>
      <c r="AJ66" s="361">
        <f>SUM(AJ62:AL65)</f>
        <v>490</v>
      </c>
      <c r="AK66" s="362"/>
      <c r="AL66" s="363"/>
      <c r="AM66" s="361">
        <f>SUM(AM62:AO65)</f>
        <v>489</v>
      </c>
      <c r="AN66" s="362"/>
      <c r="AO66" s="363"/>
      <c r="AP66" s="361">
        <f>SUM(AP62:AS65)</f>
        <v>4979</v>
      </c>
      <c r="AQ66" s="362"/>
      <c r="AR66" s="362"/>
      <c r="AS66" s="363"/>
    </row>
    <row r="67" spans="2:47" s="128" customFormat="1" ht="18" customHeight="1">
      <c r="B67" s="364" t="s">
        <v>50</v>
      </c>
      <c r="C67" s="364"/>
      <c r="D67" s="364"/>
      <c r="E67" s="364"/>
      <c r="F67" s="364"/>
      <c r="G67" s="364"/>
      <c r="H67" s="364"/>
      <c r="I67" s="364"/>
      <c r="J67" s="364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0"/>
      <c r="AS67" s="140"/>
      <c r="AT67" s="142"/>
      <c r="AU67" s="142"/>
    </row>
    <row r="68" spans="2:47" s="128" customFormat="1" ht="18" customHeight="1">
      <c r="B68" s="324" t="s">
        <v>55</v>
      </c>
      <c r="C68" s="324"/>
      <c r="D68" s="324"/>
      <c r="E68" s="324"/>
      <c r="F68" s="325" t="s">
        <v>56</v>
      </c>
      <c r="G68" s="325"/>
      <c r="H68" s="326"/>
      <c r="I68" s="327" t="s">
        <v>57</v>
      </c>
      <c r="J68" s="325"/>
      <c r="K68" s="326"/>
      <c r="L68" s="327" t="s">
        <v>58</v>
      </c>
      <c r="M68" s="325"/>
      <c r="N68" s="326"/>
      <c r="O68" s="327" t="s">
        <v>59</v>
      </c>
      <c r="P68" s="325"/>
      <c r="Q68" s="326"/>
      <c r="R68" s="327" t="s">
        <v>60</v>
      </c>
      <c r="S68" s="325"/>
      <c r="T68" s="326"/>
      <c r="U68" s="327" t="s">
        <v>61</v>
      </c>
      <c r="V68" s="325"/>
      <c r="W68" s="326"/>
      <c r="X68" s="327" t="s">
        <v>62</v>
      </c>
      <c r="Y68" s="325"/>
      <c r="Z68" s="326"/>
      <c r="AA68" s="327" t="s">
        <v>63</v>
      </c>
      <c r="AB68" s="325"/>
      <c r="AC68" s="326"/>
      <c r="AD68" s="327" t="s">
        <v>64</v>
      </c>
      <c r="AE68" s="325"/>
      <c r="AF68" s="326"/>
      <c r="AG68" s="327" t="s">
        <v>65</v>
      </c>
      <c r="AH68" s="325"/>
      <c r="AI68" s="326"/>
      <c r="AJ68" s="327" t="s">
        <v>66</v>
      </c>
      <c r="AK68" s="325"/>
      <c r="AL68" s="326"/>
      <c r="AM68" s="327" t="s">
        <v>67</v>
      </c>
      <c r="AN68" s="325"/>
      <c r="AO68" s="326"/>
      <c r="AP68" s="325" t="s">
        <v>68</v>
      </c>
      <c r="AQ68" s="325"/>
      <c r="AR68" s="325"/>
      <c r="AS68" s="326"/>
      <c r="AT68" s="139"/>
      <c r="AU68" s="206"/>
    </row>
    <row r="69" spans="2:47" s="128" customFormat="1" ht="18" customHeight="1">
      <c r="B69" s="346" t="s">
        <v>69</v>
      </c>
      <c r="C69" s="347"/>
      <c r="D69" s="347"/>
      <c r="E69" s="348"/>
      <c r="F69" s="349">
        <v>395</v>
      </c>
      <c r="G69" s="350"/>
      <c r="H69" s="351"/>
      <c r="I69" s="316">
        <v>374</v>
      </c>
      <c r="J69" s="317"/>
      <c r="K69" s="318"/>
      <c r="L69" s="316">
        <v>483</v>
      </c>
      <c r="M69" s="352"/>
      <c r="N69" s="365"/>
      <c r="O69" s="316">
        <v>429</v>
      </c>
      <c r="P69" s="352"/>
      <c r="Q69" s="365"/>
      <c r="R69" s="316">
        <v>392</v>
      </c>
      <c r="S69" s="352"/>
      <c r="T69" s="352"/>
      <c r="U69" s="349">
        <v>418</v>
      </c>
      <c r="V69" s="350"/>
      <c r="W69" s="351"/>
      <c r="X69" s="353">
        <v>372</v>
      </c>
      <c r="Y69" s="354"/>
      <c r="Z69" s="354"/>
      <c r="AA69" s="317">
        <v>362</v>
      </c>
      <c r="AB69" s="317"/>
      <c r="AC69" s="318"/>
      <c r="AD69" s="316">
        <v>319</v>
      </c>
      <c r="AE69" s="317"/>
      <c r="AF69" s="318"/>
      <c r="AG69" s="316">
        <v>349</v>
      </c>
      <c r="AH69" s="317"/>
      <c r="AI69" s="318"/>
      <c r="AJ69" s="316">
        <v>344</v>
      </c>
      <c r="AK69" s="317"/>
      <c r="AL69" s="318"/>
      <c r="AM69" s="316">
        <v>552</v>
      </c>
      <c r="AN69" s="317"/>
      <c r="AO69" s="317"/>
      <c r="AP69" s="328">
        <f t="shared" ref="AP69" si="3">SUM(F69:AO69)</f>
        <v>4789</v>
      </c>
      <c r="AQ69" s="329"/>
      <c r="AR69" s="329"/>
      <c r="AS69" s="330"/>
    </row>
    <row r="70" spans="2:47" s="128" customFormat="1" ht="18" customHeight="1">
      <c r="B70" s="331" t="s">
        <v>70</v>
      </c>
      <c r="C70" s="332"/>
      <c r="D70" s="332"/>
      <c r="E70" s="333"/>
      <c r="F70" s="334">
        <v>189</v>
      </c>
      <c r="G70" s="335"/>
      <c r="H70" s="336"/>
      <c r="I70" s="337">
        <v>159</v>
      </c>
      <c r="J70" s="338"/>
      <c r="K70" s="339"/>
      <c r="L70" s="337">
        <v>227</v>
      </c>
      <c r="M70" s="340"/>
      <c r="N70" s="366"/>
      <c r="O70" s="337">
        <v>157</v>
      </c>
      <c r="P70" s="340"/>
      <c r="Q70" s="366"/>
      <c r="R70" s="337">
        <v>69</v>
      </c>
      <c r="S70" s="340"/>
      <c r="T70" s="340"/>
      <c r="U70" s="334">
        <v>160</v>
      </c>
      <c r="V70" s="335"/>
      <c r="W70" s="336"/>
      <c r="X70" s="341">
        <v>148</v>
      </c>
      <c r="Y70" s="342"/>
      <c r="Z70" s="342"/>
      <c r="AA70" s="338">
        <v>128</v>
      </c>
      <c r="AB70" s="338"/>
      <c r="AC70" s="339"/>
      <c r="AD70" s="337">
        <v>133</v>
      </c>
      <c r="AE70" s="338"/>
      <c r="AF70" s="339"/>
      <c r="AG70" s="337">
        <v>116</v>
      </c>
      <c r="AH70" s="338"/>
      <c r="AI70" s="339"/>
      <c r="AJ70" s="337">
        <v>173</v>
      </c>
      <c r="AK70" s="338"/>
      <c r="AL70" s="339"/>
      <c r="AM70" s="337">
        <v>224</v>
      </c>
      <c r="AN70" s="338"/>
      <c r="AO70" s="338"/>
      <c r="AP70" s="343">
        <f>SUM(F70:AO70)</f>
        <v>1883</v>
      </c>
      <c r="AQ70" s="344"/>
      <c r="AR70" s="344"/>
      <c r="AS70" s="345"/>
    </row>
    <row r="71" spans="2:47" s="128" customFormat="1" ht="18" customHeight="1">
      <c r="B71" s="331" t="s">
        <v>71</v>
      </c>
      <c r="C71" s="332"/>
      <c r="D71" s="332"/>
      <c r="E71" s="333"/>
      <c r="F71" s="337">
        <v>3</v>
      </c>
      <c r="G71" s="338"/>
      <c r="H71" s="339"/>
      <c r="I71" s="337">
        <v>1</v>
      </c>
      <c r="J71" s="338"/>
      <c r="K71" s="339"/>
      <c r="L71" s="337">
        <v>11</v>
      </c>
      <c r="M71" s="340"/>
      <c r="N71" s="366"/>
      <c r="O71" s="337">
        <v>6</v>
      </c>
      <c r="P71" s="340"/>
      <c r="Q71" s="366"/>
      <c r="R71" s="337">
        <v>3</v>
      </c>
      <c r="S71" s="340"/>
      <c r="T71" s="340"/>
      <c r="U71" s="337">
        <v>12</v>
      </c>
      <c r="V71" s="338"/>
      <c r="W71" s="339"/>
      <c r="X71" s="341">
        <v>5</v>
      </c>
      <c r="Y71" s="342"/>
      <c r="Z71" s="342"/>
      <c r="AA71" s="338">
        <v>0</v>
      </c>
      <c r="AB71" s="338"/>
      <c r="AC71" s="339"/>
      <c r="AD71" s="337">
        <v>0</v>
      </c>
      <c r="AE71" s="338"/>
      <c r="AF71" s="339"/>
      <c r="AG71" s="337">
        <v>0</v>
      </c>
      <c r="AH71" s="338"/>
      <c r="AI71" s="339"/>
      <c r="AJ71" s="337">
        <v>0</v>
      </c>
      <c r="AK71" s="338"/>
      <c r="AL71" s="339"/>
      <c r="AM71" s="337">
        <v>2</v>
      </c>
      <c r="AN71" s="338"/>
      <c r="AO71" s="338"/>
      <c r="AP71" s="343">
        <f>SUM(F71:AO71)</f>
        <v>43</v>
      </c>
      <c r="AQ71" s="344"/>
      <c r="AR71" s="344"/>
      <c r="AS71" s="345"/>
    </row>
    <row r="72" spans="2:47" s="128" customFormat="1" ht="18" customHeight="1">
      <c r="B72" s="355" t="s">
        <v>72</v>
      </c>
      <c r="C72" s="356"/>
      <c r="D72" s="356"/>
      <c r="E72" s="357"/>
      <c r="F72" s="337">
        <v>424</v>
      </c>
      <c r="G72" s="338"/>
      <c r="H72" s="339"/>
      <c r="I72" s="337">
        <v>414</v>
      </c>
      <c r="J72" s="338"/>
      <c r="K72" s="339"/>
      <c r="L72" s="337">
        <v>523</v>
      </c>
      <c r="M72" s="338"/>
      <c r="N72" s="339"/>
      <c r="O72" s="337">
        <v>484</v>
      </c>
      <c r="P72" s="338"/>
      <c r="Q72" s="339"/>
      <c r="R72" s="337">
        <v>366</v>
      </c>
      <c r="S72" s="338"/>
      <c r="T72" s="339"/>
      <c r="U72" s="337">
        <v>480</v>
      </c>
      <c r="V72" s="338"/>
      <c r="W72" s="339"/>
      <c r="X72" s="337">
        <v>413</v>
      </c>
      <c r="Y72" s="338"/>
      <c r="Z72" s="339"/>
      <c r="AA72" s="337">
        <v>394</v>
      </c>
      <c r="AB72" s="338"/>
      <c r="AC72" s="339"/>
      <c r="AD72" s="337">
        <v>321</v>
      </c>
      <c r="AE72" s="338"/>
      <c r="AF72" s="339"/>
      <c r="AG72" s="337">
        <v>350</v>
      </c>
      <c r="AH72" s="338"/>
      <c r="AI72" s="339"/>
      <c r="AJ72" s="337">
        <v>352</v>
      </c>
      <c r="AK72" s="338"/>
      <c r="AL72" s="339"/>
      <c r="AM72" s="337">
        <v>519</v>
      </c>
      <c r="AN72" s="338"/>
      <c r="AO72" s="339"/>
      <c r="AP72" s="343">
        <f>SUM(F72:AO72)</f>
        <v>5040</v>
      </c>
      <c r="AQ72" s="344"/>
      <c r="AR72" s="344"/>
      <c r="AS72" s="345"/>
    </row>
    <row r="73" spans="2:47" s="128" customFormat="1" ht="18" customHeight="1">
      <c r="B73" s="327" t="s">
        <v>68</v>
      </c>
      <c r="C73" s="325"/>
      <c r="D73" s="325"/>
      <c r="E73" s="326"/>
      <c r="F73" s="361">
        <f>SUM(F69:H72)</f>
        <v>1011</v>
      </c>
      <c r="G73" s="362"/>
      <c r="H73" s="363"/>
      <c r="I73" s="361">
        <f>SUM(I69:K72)</f>
        <v>948</v>
      </c>
      <c r="J73" s="362"/>
      <c r="K73" s="363"/>
      <c r="L73" s="361">
        <f>SUM(L69:N72)</f>
        <v>1244</v>
      </c>
      <c r="M73" s="362"/>
      <c r="N73" s="363"/>
      <c r="O73" s="361">
        <f>SUM(O69:Q72)</f>
        <v>1076</v>
      </c>
      <c r="P73" s="362"/>
      <c r="Q73" s="363"/>
      <c r="R73" s="361">
        <f>SUM(R69:T72)</f>
        <v>830</v>
      </c>
      <c r="S73" s="362"/>
      <c r="T73" s="363"/>
      <c r="U73" s="361">
        <f>SUM(U69:W72)</f>
        <v>1070</v>
      </c>
      <c r="V73" s="362"/>
      <c r="W73" s="363"/>
      <c r="X73" s="361">
        <f>SUM(X69:Z72)</f>
        <v>938</v>
      </c>
      <c r="Y73" s="362"/>
      <c r="Z73" s="363"/>
      <c r="AA73" s="361">
        <f>SUM(AA69:AC72)</f>
        <v>884</v>
      </c>
      <c r="AB73" s="362"/>
      <c r="AC73" s="363"/>
      <c r="AD73" s="361">
        <f>SUM(AD69:AF72)</f>
        <v>773</v>
      </c>
      <c r="AE73" s="362"/>
      <c r="AF73" s="363"/>
      <c r="AG73" s="361">
        <f>SUM(AG69:AI72)</f>
        <v>815</v>
      </c>
      <c r="AH73" s="362"/>
      <c r="AI73" s="363"/>
      <c r="AJ73" s="361">
        <f>SUM(AJ69:AL72)</f>
        <v>869</v>
      </c>
      <c r="AK73" s="362"/>
      <c r="AL73" s="363"/>
      <c r="AM73" s="361">
        <f>SUM(AM69:AO72)</f>
        <v>1297</v>
      </c>
      <c r="AN73" s="362"/>
      <c r="AO73" s="363"/>
      <c r="AP73" s="361">
        <f>SUM(AP69:AS72)</f>
        <v>11755</v>
      </c>
      <c r="AQ73" s="362"/>
      <c r="AR73" s="362"/>
      <c r="AS73" s="363"/>
    </row>
    <row r="74" spans="2:47" s="128" customFormat="1" ht="18" customHeight="1">
      <c r="B74" s="364" t="s">
        <v>51</v>
      </c>
      <c r="C74" s="364"/>
      <c r="D74" s="364"/>
      <c r="E74" s="364"/>
      <c r="F74" s="364"/>
      <c r="G74" s="364"/>
      <c r="H74" s="364"/>
      <c r="I74" s="364"/>
      <c r="J74" s="364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0"/>
      <c r="AS74" s="140"/>
      <c r="AT74" s="142"/>
      <c r="AU74" s="142"/>
    </row>
    <row r="75" spans="2:47" s="128" customFormat="1" ht="18" customHeight="1">
      <c r="B75" s="324" t="s">
        <v>55</v>
      </c>
      <c r="C75" s="324"/>
      <c r="D75" s="324"/>
      <c r="E75" s="324"/>
      <c r="F75" s="325" t="s">
        <v>56</v>
      </c>
      <c r="G75" s="325"/>
      <c r="H75" s="326"/>
      <c r="I75" s="327" t="s">
        <v>57</v>
      </c>
      <c r="J75" s="325"/>
      <c r="K75" s="326"/>
      <c r="L75" s="327" t="s">
        <v>58</v>
      </c>
      <c r="M75" s="325"/>
      <c r="N75" s="326"/>
      <c r="O75" s="327" t="s">
        <v>59</v>
      </c>
      <c r="P75" s="325"/>
      <c r="Q75" s="326"/>
      <c r="R75" s="327" t="s">
        <v>60</v>
      </c>
      <c r="S75" s="325"/>
      <c r="T75" s="326"/>
      <c r="U75" s="327" t="s">
        <v>61</v>
      </c>
      <c r="V75" s="325"/>
      <c r="W75" s="326"/>
      <c r="X75" s="327" t="s">
        <v>62</v>
      </c>
      <c r="Y75" s="325"/>
      <c r="Z75" s="326"/>
      <c r="AA75" s="327" t="s">
        <v>63</v>
      </c>
      <c r="AB75" s="325"/>
      <c r="AC75" s="326"/>
      <c r="AD75" s="327" t="s">
        <v>64</v>
      </c>
      <c r="AE75" s="325"/>
      <c r="AF75" s="326"/>
      <c r="AG75" s="327" t="s">
        <v>65</v>
      </c>
      <c r="AH75" s="325"/>
      <c r="AI75" s="326"/>
      <c r="AJ75" s="327" t="s">
        <v>66</v>
      </c>
      <c r="AK75" s="325"/>
      <c r="AL75" s="326"/>
      <c r="AM75" s="327" t="s">
        <v>67</v>
      </c>
      <c r="AN75" s="325"/>
      <c r="AO75" s="326"/>
      <c r="AP75" s="325" t="s">
        <v>68</v>
      </c>
      <c r="AQ75" s="325"/>
      <c r="AR75" s="325"/>
      <c r="AS75" s="326"/>
      <c r="AT75" s="139"/>
      <c r="AU75" s="206"/>
    </row>
    <row r="76" spans="2:47" s="128" customFormat="1" ht="18" customHeight="1">
      <c r="B76" s="346" t="s">
        <v>69</v>
      </c>
      <c r="C76" s="347"/>
      <c r="D76" s="347"/>
      <c r="E76" s="348"/>
      <c r="F76" s="349">
        <v>52</v>
      </c>
      <c r="G76" s="350"/>
      <c r="H76" s="351"/>
      <c r="I76" s="316">
        <v>79</v>
      </c>
      <c r="J76" s="317"/>
      <c r="K76" s="318"/>
      <c r="L76" s="316">
        <v>85</v>
      </c>
      <c r="M76" s="352"/>
      <c r="N76" s="365"/>
      <c r="O76" s="316">
        <v>56</v>
      </c>
      <c r="P76" s="352"/>
      <c r="Q76" s="365"/>
      <c r="R76" s="316">
        <v>21</v>
      </c>
      <c r="S76" s="352"/>
      <c r="T76" s="352"/>
      <c r="U76" s="349">
        <v>48</v>
      </c>
      <c r="V76" s="350"/>
      <c r="W76" s="351"/>
      <c r="X76" s="353">
        <v>81</v>
      </c>
      <c r="Y76" s="354"/>
      <c r="Z76" s="354"/>
      <c r="AA76" s="317">
        <v>58</v>
      </c>
      <c r="AB76" s="317"/>
      <c r="AC76" s="318"/>
      <c r="AD76" s="316">
        <v>47</v>
      </c>
      <c r="AE76" s="317"/>
      <c r="AF76" s="318"/>
      <c r="AG76" s="316">
        <v>33</v>
      </c>
      <c r="AH76" s="317"/>
      <c r="AI76" s="318"/>
      <c r="AJ76" s="316">
        <v>47</v>
      </c>
      <c r="AK76" s="317"/>
      <c r="AL76" s="318"/>
      <c r="AM76" s="316">
        <v>39</v>
      </c>
      <c r="AN76" s="317"/>
      <c r="AO76" s="317"/>
      <c r="AP76" s="328">
        <f t="shared" ref="AP76" si="4">SUM(F76:AO76)</f>
        <v>646</v>
      </c>
      <c r="AQ76" s="329"/>
      <c r="AR76" s="329"/>
      <c r="AS76" s="330"/>
    </row>
    <row r="77" spans="2:47" s="128" customFormat="1" ht="18" customHeight="1">
      <c r="B77" s="331" t="s">
        <v>70</v>
      </c>
      <c r="C77" s="332"/>
      <c r="D77" s="332"/>
      <c r="E77" s="333"/>
      <c r="F77" s="334">
        <v>79</v>
      </c>
      <c r="G77" s="335"/>
      <c r="H77" s="336"/>
      <c r="I77" s="337">
        <v>89</v>
      </c>
      <c r="J77" s="338"/>
      <c r="K77" s="339"/>
      <c r="L77" s="337">
        <v>152</v>
      </c>
      <c r="M77" s="340"/>
      <c r="N77" s="366"/>
      <c r="O77" s="337">
        <v>270</v>
      </c>
      <c r="P77" s="340"/>
      <c r="Q77" s="366"/>
      <c r="R77" s="337">
        <v>83</v>
      </c>
      <c r="S77" s="340"/>
      <c r="T77" s="340"/>
      <c r="U77" s="334">
        <v>234</v>
      </c>
      <c r="V77" s="335"/>
      <c r="W77" s="336"/>
      <c r="X77" s="341">
        <v>128</v>
      </c>
      <c r="Y77" s="342"/>
      <c r="Z77" s="342"/>
      <c r="AA77" s="338">
        <v>82</v>
      </c>
      <c r="AB77" s="338"/>
      <c r="AC77" s="339"/>
      <c r="AD77" s="337">
        <v>192</v>
      </c>
      <c r="AE77" s="338"/>
      <c r="AF77" s="339"/>
      <c r="AG77" s="337">
        <v>122</v>
      </c>
      <c r="AH77" s="338"/>
      <c r="AI77" s="339"/>
      <c r="AJ77" s="337">
        <v>134</v>
      </c>
      <c r="AK77" s="338"/>
      <c r="AL77" s="339"/>
      <c r="AM77" s="337">
        <v>187</v>
      </c>
      <c r="AN77" s="338"/>
      <c r="AO77" s="338"/>
      <c r="AP77" s="343">
        <f>SUM(F77:AO77)</f>
        <v>1752</v>
      </c>
      <c r="AQ77" s="344"/>
      <c r="AR77" s="344"/>
      <c r="AS77" s="345"/>
    </row>
    <row r="78" spans="2:47" s="128" customFormat="1" ht="18" customHeight="1">
      <c r="B78" s="331" t="s">
        <v>71</v>
      </c>
      <c r="C78" s="332"/>
      <c r="D78" s="332"/>
      <c r="E78" s="333"/>
      <c r="F78" s="337">
        <v>1</v>
      </c>
      <c r="G78" s="338"/>
      <c r="H78" s="339"/>
      <c r="I78" s="337">
        <v>4</v>
      </c>
      <c r="J78" s="338"/>
      <c r="K78" s="339"/>
      <c r="L78" s="337">
        <v>2</v>
      </c>
      <c r="M78" s="340"/>
      <c r="N78" s="366"/>
      <c r="O78" s="337">
        <v>0</v>
      </c>
      <c r="P78" s="340"/>
      <c r="Q78" s="366"/>
      <c r="R78" s="337">
        <v>1</v>
      </c>
      <c r="S78" s="340"/>
      <c r="T78" s="340"/>
      <c r="U78" s="337">
        <v>0</v>
      </c>
      <c r="V78" s="338"/>
      <c r="W78" s="339"/>
      <c r="X78" s="341">
        <v>0</v>
      </c>
      <c r="Y78" s="342"/>
      <c r="Z78" s="342"/>
      <c r="AA78" s="338">
        <v>0</v>
      </c>
      <c r="AB78" s="338"/>
      <c r="AC78" s="339"/>
      <c r="AD78" s="337">
        <v>0</v>
      </c>
      <c r="AE78" s="338"/>
      <c r="AF78" s="339"/>
      <c r="AG78" s="337">
        <v>0</v>
      </c>
      <c r="AH78" s="338"/>
      <c r="AI78" s="339"/>
      <c r="AJ78" s="337">
        <v>0</v>
      </c>
      <c r="AK78" s="338"/>
      <c r="AL78" s="339"/>
      <c r="AM78" s="337">
        <v>6</v>
      </c>
      <c r="AN78" s="338"/>
      <c r="AO78" s="338"/>
      <c r="AP78" s="343">
        <f>SUM(F78:AO78)</f>
        <v>14</v>
      </c>
      <c r="AQ78" s="344"/>
      <c r="AR78" s="344"/>
      <c r="AS78" s="345"/>
    </row>
    <row r="79" spans="2:47" s="128" customFormat="1" ht="18" customHeight="1">
      <c r="B79" s="355" t="s">
        <v>72</v>
      </c>
      <c r="C79" s="356"/>
      <c r="D79" s="356"/>
      <c r="E79" s="357"/>
      <c r="F79" s="337">
        <v>58</v>
      </c>
      <c r="G79" s="338"/>
      <c r="H79" s="339"/>
      <c r="I79" s="337">
        <v>96</v>
      </c>
      <c r="J79" s="338"/>
      <c r="K79" s="339"/>
      <c r="L79" s="337">
        <v>92</v>
      </c>
      <c r="M79" s="338"/>
      <c r="N79" s="339"/>
      <c r="O79" s="337">
        <v>42</v>
      </c>
      <c r="P79" s="338"/>
      <c r="Q79" s="339"/>
      <c r="R79" s="337">
        <v>16</v>
      </c>
      <c r="S79" s="338"/>
      <c r="T79" s="339"/>
      <c r="U79" s="337">
        <v>53</v>
      </c>
      <c r="V79" s="338"/>
      <c r="W79" s="339"/>
      <c r="X79" s="337">
        <v>83</v>
      </c>
      <c r="Y79" s="338"/>
      <c r="Z79" s="339"/>
      <c r="AA79" s="337">
        <v>60</v>
      </c>
      <c r="AB79" s="338"/>
      <c r="AC79" s="339"/>
      <c r="AD79" s="337">
        <v>54</v>
      </c>
      <c r="AE79" s="338"/>
      <c r="AF79" s="339"/>
      <c r="AG79" s="337">
        <v>39</v>
      </c>
      <c r="AH79" s="338"/>
      <c r="AI79" s="339"/>
      <c r="AJ79" s="337">
        <v>77</v>
      </c>
      <c r="AK79" s="338"/>
      <c r="AL79" s="339"/>
      <c r="AM79" s="337">
        <v>55</v>
      </c>
      <c r="AN79" s="338"/>
      <c r="AO79" s="339"/>
      <c r="AP79" s="343">
        <f>SUM(F79:AO79)</f>
        <v>725</v>
      </c>
      <c r="AQ79" s="344"/>
      <c r="AR79" s="344"/>
      <c r="AS79" s="345"/>
    </row>
    <row r="80" spans="2:47" s="128" customFormat="1" ht="18" customHeight="1">
      <c r="B80" s="327" t="s">
        <v>68</v>
      </c>
      <c r="C80" s="325"/>
      <c r="D80" s="325"/>
      <c r="E80" s="326"/>
      <c r="F80" s="361">
        <f>SUM(F76:H79)</f>
        <v>190</v>
      </c>
      <c r="G80" s="362"/>
      <c r="H80" s="363"/>
      <c r="I80" s="361">
        <f>SUM(I76:K79)</f>
        <v>268</v>
      </c>
      <c r="J80" s="362"/>
      <c r="K80" s="363"/>
      <c r="L80" s="361">
        <f>SUM(L76:N79)</f>
        <v>331</v>
      </c>
      <c r="M80" s="362"/>
      <c r="N80" s="363"/>
      <c r="O80" s="361">
        <f>SUM(O76:Q79)</f>
        <v>368</v>
      </c>
      <c r="P80" s="362"/>
      <c r="Q80" s="363"/>
      <c r="R80" s="361">
        <f>SUM(R76:T79)</f>
        <v>121</v>
      </c>
      <c r="S80" s="362"/>
      <c r="T80" s="363"/>
      <c r="U80" s="361">
        <f>SUM(U76:W79)</f>
        <v>335</v>
      </c>
      <c r="V80" s="362"/>
      <c r="W80" s="363"/>
      <c r="X80" s="361">
        <f>SUM(X76:Z79)</f>
        <v>292</v>
      </c>
      <c r="Y80" s="362"/>
      <c r="Z80" s="363"/>
      <c r="AA80" s="361">
        <f>SUM(AA76:AC79)</f>
        <v>200</v>
      </c>
      <c r="AB80" s="362"/>
      <c r="AC80" s="363"/>
      <c r="AD80" s="361">
        <f t="shared" ref="AD80" si="5">SUM(AD76:AF79)</f>
        <v>293</v>
      </c>
      <c r="AE80" s="362"/>
      <c r="AF80" s="363"/>
      <c r="AG80" s="361">
        <f t="shared" ref="AG80" si="6">SUM(AG76:AI79)</f>
        <v>194</v>
      </c>
      <c r="AH80" s="362"/>
      <c r="AI80" s="363"/>
      <c r="AJ80" s="361">
        <f t="shared" ref="AJ80" si="7">SUM(AJ76:AL79)</f>
        <v>258</v>
      </c>
      <c r="AK80" s="362"/>
      <c r="AL80" s="363"/>
      <c r="AM80" s="361">
        <f>SUM(AM76:AO79)</f>
        <v>287</v>
      </c>
      <c r="AN80" s="362"/>
      <c r="AO80" s="363"/>
      <c r="AP80" s="361">
        <f>SUM(AP76:AS79)</f>
        <v>3137</v>
      </c>
      <c r="AQ80" s="362"/>
      <c r="AR80" s="362"/>
      <c r="AS80" s="363"/>
      <c r="AT80" s="139"/>
    </row>
    <row r="81" spans="1:256" s="128" customFormat="1" ht="18" customHeight="1">
      <c r="C81" s="136"/>
      <c r="D81" s="182"/>
      <c r="E81" s="182"/>
      <c r="F81" s="182"/>
      <c r="G81" s="182"/>
      <c r="H81" s="137"/>
      <c r="I81" s="137"/>
      <c r="J81" s="137"/>
      <c r="K81" s="137"/>
      <c r="L81" s="141"/>
      <c r="M81" s="141"/>
      <c r="N81" s="137"/>
      <c r="O81" s="141"/>
      <c r="P81" s="141"/>
      <c r="Q81" s="137"/>
      <c r="R81" s="141"/>
      <c r="S81" s="141"/>
      <c r="AG81" s="371" t="s">
        <v>23</v>
      </c>
      <c r="AH81" s="371"/>
      <c r="AI81" s="371"/>
      <c r="AJ81" s="371"/>
      <c r="AK81" s="371"/>
      <c r="AL81" s="371"/>
      <c r="AM81" s="371"/>
      <c r="AN81" s="371"/>
      <c r="AO81" s="371"/>
      <c r="AP81" s="371"/>
      <c r="AQ81" s="371"/>
      <c r="AR81" s="371"/>
      <c r="AS81" s="371"/>
      <c r="AT81" s="142"/>
      <c r="AU81" s="142"/>
    </row>
    <row r="82" spans="1:256" s="128" customFormat="1" ht="12.2" customHeight="1">
      <c r="B82" s="368" t="s">
        <v>73</v>
      </c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8"/>
      <c r="X82" s="368"/>
      <c r="Y82" s="368"/>
      <c r="Z82" s="368"/>
      <c r="AA82" s="368"/>
      <c r="AB82" s="368"/>
      <c r="AC82" s="368"/>
      <c r="AD82" s="368"/>
      <c r="AE82" s="368"/>
      <c r="AF82" s="368"/>
      <c r="AG82" s="368"/>
      <c r="AH82" s="368"/>
      <c r="AI82" s="368"/>
      <c r="AJ82" s="368"/>
      <c r="AK82" s="368"/>
      <c r="AL82" s="368"/>
      <c r="AM82" s="368"/>
      <c r="AN82" s="368"/>
      <c r="AO82" s="368"/>
      <c r="AP82" s="368"/>
      <c r="AQ82" s="368"/>
      <c r="AR82" s="368"/>
      <c r="AS82" s="368"/>
      <c r="AT82" s="368"/>
      <c r="AU82" s="368"/>
    </row>
    <row r="83" spans="1:25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</sheetData>
  <mergeCells count="679">
    <mergeCell ref="B32:J32"/>
    <mergeCell ref="AL39:AS39"/>
    <mergeCell ref="AG81:AS81"/>
    <mergeCell ref="B82:AU82"/>
    <mergeCell ref="B5:N6"/>
    <mergeCell ref="B7:N8"/>
    <mergeCell ref="B9:N10"/>
    <mergeCell ref="B25:N26"/>
    <mergeCell ref="AD80:AF80"/>
    <mergeCell ref="AG80:AI80"/>
    <mergeCell ref="AJ80:AL80"/>
    <mergeCell ref="AM80:AO80"/>
    <mergeCell ref="AP80:AS80"/>
    <mergeCell ref="B80:E80"/>
    <mergeCell ref="F80:H80"/>
    <mergeCell ref="I80:K80"/>
    <mergeCell ref="L80:N80"/>
    <mergeCell ref="O80:Q80"/>
    <mergeCell ref="R80:T80"/>
    <mergeCell ref="U80:W80"/>
    <mergeCell ref="X80:Z80"/>
    <mergeCell ref="AA80:AC80"/>
    <mergeCell ref="AD79:AF79"/>
    <mergeCell ref="AG79:AI79"/>
    <mergeCell ref="AJ79:AL79"/>
    <mergeCell ref="AM79:AO79"/>
    <mergeCell ref="AP79:AS79"/>
    <mergeCell ref="B78:E78"/>
    <mergeCell ref="F78:H78"/>
    <mergeCell ref="I78:K78"/>
    <mergeCell ref="L78:N78"/>
    <mergeCell ref="O78:Q78"/>
    <mergeCell ref="B79:E79"/>
    <mergeCell ref="F79:H79"/>
    <mergeCell ref="I79:K79"/>
    <mergeCell ref="L79:N79"/>
    <mergeCell ref="O79:Q79"/>
    <mergeCell ref="R79:T79"/>
    <mergeCell ref="U79:W79"/>
    <mergeCell ref="X79:Z79"/>
    <mergeCell ref="AA79:AC79"/>
    <mergeCell ref="R78:T78"/>
    <mergeCell ref="U78:W78"/>
    <mergeCell ref="X78:Z78"/>
    <mergeCell ref="AA78:AC78"/>
    <mergeCell ref="AD78:AF78"/>
    <mergeCell ref="AG78:AI78"/>
    <mergeCell ref="AJ78:AL78"/>
    <mergeCell ref="AD76:AF76"/>
    <mergeCell ref="AG76:AI76"/>
    <mergeCell ref="AJ76:AL76"/>
    <mergeCell ref="AM76:AO76"/>
    <mergeCell ref="AP76:AS76"/>
    <mergeCell ref="AD77:AF77"/>
    <mergeCell ref="AG77:AI77"/>
    <mergeCell ref="AJ77:AL77"/>
    <mergeCell ref="AM77:AO77"/>
    <mergeCell ref="AP77:AS77"/>
    <mergeCell ref="AM78:AO78"/>
    <mergeCell ref="AP78:AS78"/>
    <mergeCell ref="B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B76:E76"/>
    <mergeCell ref="F76:H76"/>
    <mergeCell ref="I76:K76"/>
    <mergeCell ref="L76:N76"/>
    <mergeCell ref="O76:Q76"/>
    <mergeCell ref="R76:T76"/>
    <mergeCell ref="U76:W76"/>
    <mergeCell ref="X76:Z76"/>
    <mergeCell ref="AA76:AC76"/>
    <mergeCell ref="AP73:AS73"/>
    <mergeCell ref="B74:J74"/>
    <mergeCell ref="B75:E75"/>
    <mergeCell ref="F75:H75"/>
    <mergeCell ref="I75:K75"/>
    <mergeCell ref="L75:N75"/>
    <mergeCell ref="O75:Q75"/>
    <mergeCell ref="R75:T75"/>
    <mergeCell ref="U75:W75"/>
    <mergeCell ref="X75:Z75"/>
    <mergeCell ref="AA75:AC75"/>
    <mergeCell ref="AD75:AF75"/>
    <mergeCell ref="AG75:AI75"/>
    <mergeCell ref="AJ75:AL75"/>
    <mergeCell ref="AM75:AO75"/>
    <mergeCell ref="AP75:AS75"/>
    <mergeCell ref="B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D71:AF71"/>
    <mergeCell ref="AG71:AI71"/>
    <mergeCell ref="AJ71:AL71"/>
    <mergeCell ref="AM71:AO71"/>
    <mergeCell ref="AD73:AF73"/>
    <mergeCell ref="AG73:AI73"/>
    <mergeCell ref="AJ73:AL73"/>
    <mergeCell ref="AM73:AO73"/>
    <mergeCell ref="AP71:AS71"/>
    <mergeCell ref="B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AD72:AF72"/>
    <mergeCell ref="AG72:AI72"/>
    <mergeCell ref="AJ72:AL72"/>
    <mergeCell ref="AM72:AO72"/>
    <mergeCell ref="AP72:AS72"/>
    <mergeCell ref="B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AD70:AF70"/>
    <mergeCell ref="AG70:AI70"/>
    <mergeCell ref="AJ70:AL70"/>
    <mergeCell ref="AM70:AO70"/>
    <mergeCell ref="AP70:AS70"/>
    <mergeCell ref="B69:E69"/>
    <mergeCell ref="F69:H69"/>
    <mergeCell ref="I69:K69"/>
    <mergeCell ref="L69:N69"/>
    <mergeCell ref="O69:Q69"/>
    <mergeCell ref="B70:E70"/>
    <mergeCell ref="F70:H70"/>
    <mergeCell ref="I70:K70"/>
    <mergeCell ref="L70:N70"/>
    <mergeCell ref="O70:Q70"/>
    <mergeCell ref="R70:T70"/>
    <mergeCell ref="U70:W70"/>
    <mergeCell ref="X70:Z70"/>
    <mergeCell ref="AA70:AC70"/>
    <mergeCell ref="R69:T69"/>
    <mergeCell ref="U69:W69"/>
    <mergeCell ref="X69:Z69"/>
    <mergeCell ref="AA69:AC69"/>
    <mergeCell ref="AD69:AF69"/>
    <mergeCell ref="AD66:AF66"/>
    <mergeCell ref="AG66:AI66"/>
    <mergeCell ref="AJ66:AL66"/>
    <mergeCell ref="AM66:AO66"/>
    <mergeCell ref="AP66:AS66"/>
    <mergeCell ref="AA68:AC68"/>
    <mergeCell ref="AD68:AF68"/>
    <mergeCell ref="AG68:AI68"/>
    <mergeCell ref="AJ68:AL68"/>
    <mergeCell ref="AM68:AO68"/>
    <mergeCell ref="AP68:AS68"/>
    <mergeCell ref="AG69:AI69"/>
    <mergeCell ref="AJ69:AL69"/>
    <mergeCell ref="AM69:AO69"/>
    <mergeCell ref="AP69:AS69"/>
    <mergeCell ref="B67:J67"/>
    <mergeCell ref="B68:E68"/>
    <mergeCell ref="F68:H68"/>
    <mergeCell ref="I68:K68"/>
    <mergeCell ref="L68:N68"/>
    <mergeCell ref="O68:Q68"/>
    <mergeCell ref="R68:T68"/>
    <mergeCell ref="U68:W68"/>
    <mergeCell ref="X68:Z68"/>
    <mergeCell ref="B66:E66"/>
    <mergeCell ref="F66:H66"/>
    <mergeCell ref="I66:K66"/>
    <mergeCell ref="L66:N66"/>
    <mergeCell ref="O66:Q66"/>
    <mergeCell ref="R66:T66"/>
    <mergeCell ref="U66:W66"/>
    <mergeCell ref="X66:Z66"/>
    <mergeCell ref="AA66:AC66"/>
    <mergeCell ref="AD65:AF65"/>
    <mergeCell ref="AG65:AI65"/>
    <mergeCell ref="AJ65:AL65"/>
    <mergeCell ref="AM65:AO65"/>
    <mergeCell ref="AP65:AS65"/>
    <mergeCell ref="B64:E64"/>
    <mergeCell ref="F64:H64"/>
    <mergeCell ref="I64:K64"/>
    <mergeCell ref="L64:N64"/>
    <mergeCell ref="O64:Q64"/>
    <mergeCell ref="B65:E65"/>
    <mergeCell ref="F65:H65"/>
    <mergeCell ref="I65:K65"/>
    <mergeCell ref="L65:N65"/>
    <mergeCell ref="O65:Q65"/>
    <mergeCell ref="R65:T65"/>
    <mergeCell ref="U65:W65"/>
    <mergeCell ref="X65:Z65"/>
    <mergeCell ref="AA65:AC65"/>
    <mergeCell ref="R64:T64"/>
    <mergeCell ref="U64:W64"/>
    <mergeCell ref="X64:Z64"/>
    <mergeCell ref="AA64:AC64"/>
    <mergeCell ref="AD64:AF64"/>
    <mergeCell ref="AA62:AC62"/>
    <mergeCell ref="AG64:AI64"/>
    <mergeCell ref="AJ64:AL64"/>
    <mergeCell ref="AM64:AO64"/>
    <mergeCell ref="AP64:AS64"/>
    <mergeCell ref="B63:E63"/>
    <mergeCell ref="F63:H63"/>
    <mergeCell ref="I63:K63"/>
    <mergeCell ref="L63:N63"/>
    <mergeCell ref="O63:Q63"/>
    <mergeCell ref="R63:T63"/>
    <mergeCell ref="U63:W63"/>
    <mergeCell ref="X63:Z63"/>
    <mergeCell ref="AA63:AC63"/>
    <mergeCell ref="AD62:AF62"/>
    <mergeCell ref="AG62:AI62"/>
    <mergeCell ref="AJ62:AL62"/>
    <mergeCell ref="AM62:AO62"/>
    <mergeCell ref="AP62:AS62"/>
    <mergeCell ref="AD63:AF63"/>
    <mergeCell ref="AG63:AI63"/>
    <mergeCell ref="AJ63:AL63"/>
    <mergeCell ref="AM63:AO63"/>
    <mergeCell ref="AP63:AS63"/>
    <mergeCell ref="L59:N59"/>
    <mergeCell ref="O59:Q59"/>
    <mergeCell ref="R59:T59"/>
    <mergeCell ref="U59:W59"/>
    <mergeCell ref="X59:Z59"/>
    <mergeCell ref="B62:E62"/>
    <mergeCell ref="F62:H62"/>
    <mergeCell ref="I62:K62"/>
    <mergeCell ref="L62:N62"/>
    <mergeCell ref="O62:Q62"/>
    <mergeCell ref="R62:T62"/>
    <mergeCell ref="U62:W62"/>
    <mergeCell ref="X62:Z62"/>
    <mergeCell ref="AM57:AO57"/>
    <mergeCell ref="AD59:AF59"/>
    <mergeCell ref="AG59:AI59"/>
    <mergeCell ref="AJ59:AL59"/>
    <mergeCell ref="AM59:AO59"/>
    <mergeCell ref="AP59:AS59"/>
    <mergeCell ref="B60:J60"/>
    <mergeCell ref="B61:E61"/>
    <mergeCell ref="F61:H61"/>
    <mergeCell ref="I61:K61"/>
    <mergeCell ref="L61:N61"/>
    <mergeCell ref="O61:Q61"/>
    <mergeCell ref="R61:T61"/>
    <mergeCell ref="U61:W61"/>
    <mergeCell ref="X61:Z61"/>
    <mergeCell ref="AA61:AC61"/>
    <mergeCell ref="AD61:AF61"/>
    <mergeCell ref="AG61:AI61"/>
    <mergeCell ref="AJ61:AL61"/>
    <mergeCell ref="AM61:AO61"/>
    <mergeCell ref="AP61:AS61"/>
    <mergeCell ref="B59:E59"/>
    <mergeCell ref="F59:H59"/>
    <mergeCell ref="I59:K59"/>
    <mergeCell ref="O57:Q57"/>
    <mergeCell ref="R57:T57"/>
    <mergeCell ref="U57:W57"/>
    <mergeCell ref="X57:Z57"/>
    <mergeCell ref="AA57:AC57"/>
    <mergeCell ref="AA59:AC59"/>
    <mergeCell ref="AD57:AF57"/>
    <mergeCell ref="AG57:AI57"/>
    <mergeCell ref="AJ57:AL57"/>
    <mergeCell ref="O55:Q55"/>
    <mergeCell ref="R55:T55"/>
    <mergeCell ref="U55:W55"/>
    <mergeCell ref="X55:Z55"/>
    <mergeCell ref="AA55:AC55"/>
    <mergeCell ref="AP57:AS57"/>
    <mergeCell ref="B58:E58"/>
    <mergeCell ref="F58:H58"/>
    <mergeCell ref="I58:K58"/>
    <mergeCell ref="L58:N58"/>
    <mergeCell ref="O58:Q58"/>
    <mergeCell ref="R58:T58"/>
    <mergeCell ref="U58:W58"/>
    <mergeCell ref="X58:Z58"/>
    <mergeCell ref="AA58:AC58"/>
    <mergeCell ref="AD58:AF58"/>
    <mergeCell ref="AG58:AI58"/>
    <mergeCell ref="AJ58:AL58"/>
    <mergeCell ref="AM58:AO58"/>
    <mergeCell ref="AP58:AS58"/>
    <mergeCell ref="B57:E57"/>
    <mergeCell ref="F57:H57"/>
    <mergeCell ref="I57:K57"/>
    <mergeCell ref="L57:N57"/>
    <mergeCell ref="AD54:AF54"/>
    <mergeCell ref="AG54:AI54"/>
    <mergeCell ref="AJ54:AL54"/>
    <mergeCell ref="AM54:AO54"/>
    <mergeCell ref="AP54:AS54"/>
    <mergeCell ref="AP55:AS55"/>
    <mergeCell ref="B56:E56"/>
    <mergeCell ref="F56:H56"/>
    <mergeCell ref="I56:K56"/>
    <mergeCell ref="L56:N56"/>
    <mergeCell ref="O56:Q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S56"/>
    <mergeCell ref="B55:E55"/>
    <mergeCell ref="F55:H55"/>
    <mergeCell ref="I55:K55"/>
    <mergeCell ref="L55:N55"/>
    <mergeCell ref="B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D55:AF55"/>
    <mergeCell ref="AG55:AI55"/>
    <mergeCell ref="AJ55:AL55"/>
    <mergeCell ref="AM55:AO55"/>
    <mergeCell ref="AD45:AF45"/>
    <mergeCell ref="AG45:AI45"/>
    <mergeCell ref="AJ45:AL45"/>
    <mergeCell ref="AM45:AO45"/>
    <mergeCell ref="AP45:AS45"/>
    <mergeCell ref="AH46:AS46"/>
    <mergeCell ref="B47:AU47"/>
    <mergeCell ref="A50:AS50"/>
    <mergeCell ref="B52:I52"/>
    <mergeCell ref="B45:E45"/>
    <mergeCell ref="F45:H45"/>
    <mergeCell ref="I45:K45"/>
    <mergeCell ref="L45:N45"/>
    <mergeCell ref="O45:Q45"/>
    <mergeCell ref="R45:T45"/>
    <mergeCell ref="U45:W45"/>
    <mergeCell ref="X45:Z45"/>
    <mergeCell ref="AA45:AC45"/>
    <mergeCell ref="B53:J53"/>
    <mergeCell ref="AL53:AS53"/>
    <mergeCell ref="AD44:AF44"/>
    <mergeCell ref="AG44:AI44"/>
    <mergeCell ref="AJ44:AL44"/>
    <mergeCell ref="AM44:AO44"/>
    <mergeCell ref="AP44:AS44"/>
    <mergeCell ref="B43:E43"/>
    <mergeCell ref="F43:H43"/>
    <mergeCell ref="I43:K43"/>
    <mergeCell ref="L43:N43"/>
    <mergeCell ref="O43:Q43"/>
    <mergeCell ref="B44:E44"/>
    <mergeCell ref="F44:H44"/>
    <mergeCell ref="I44:K44"/>
    <mergeCell ref="L44:N44"/>
    <mergeCell ref="O44:Q44"/>
    <mergeCell ref="R44:T44"/>
    <mergeCell ref="U44:W44"/>
    <mergeCell ref="X44:Z44"/>
    <mergeCell ref="AA44:AC44"/>
    <mergeCell ref="R43:T43"/>
    <mergeCell ref="U43:W43"/>
    <mergeCell ref="X43:Z43"/>
    <mergeCell ref="AA43:AC43"/>
    <mergeCell ref="AD43:AF43"/>
    <mergeCell ref="AD41:AF41"/>
    <mergeCell ref="AG41:AI41"/>
    <mergeCell ref="AJ41:AL41"/>
    <mergeCell ref="AM41:AO41"/>
    <mergeCell ref="AP41:AS41"/>
    <mergeCell ref="AD42:AF42"/>
    <mergeCell ref="AG42:AI42"/>
    <mergeCell ref="AJ42:AL42"/>
    <mergeCell ref="AM42:AO42"/>
    <mergeCell ref="AP42:AS42"/>
    <mergeCell ref="AG43:AI43"/>
    <mergeCell ref="AJ43:AL43"/>
    <mergeCell ref="AM43:AO43"/>
    <mergeCell ref="AP43:AS43"/>
    <mergeCell ref="B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B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P38:AS38"/>
    <mergeCell ref="B39:J39"/>
    <mergeCell ref="B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S40"/>
    <mergeCell ref="B38:E38"/>
    <mergeCell ref="F38:H38"/>
    <mergeCell ref="I38:K38"/>
    <mergeCell ref="L38:N38"/>
    <mergeCell ref="O38:Q38"/>
    <mergeCell ref="R38:T38"/>
    <mergeCell ref="U38:W38"/>
    <mergeCell ref="X38:Z38"/>
    <mergeCell ref="U36:W36"/>
    <mergeCell ref="X36:Z36"/>
    <mergeCell ref="AA36:AC36"/>
    <mergeCell ref="AA38:AC38"/>
    <mergeCell ref="AD36:AF36"/>
    <mergeCell ref="AG36:AI36"/>
    <mergeCell ref="AJ36:AL36"/>
    <mergeCell ref="AM36:AO36"/>
    <mergeCell ref="AD38:AF38"/>
    <mergeCell ref="AG38:AI38"/>
    <mergeCell ref="AJ38:AL38"/>
    <mergeCell ref="AM38:AO38"/>
    <mergeCell ref="U34:W34"/>
    <mergeCell ref="X34:Z34"/>
    <mergeCell ref="AA34:AC34"/>
    <mergeCell ref="AP36:AS36"/>
    <mergeCell ref="B37:E37"/>
    <mergeCell ref="F37:H37"/>
    <mergeCell ref="I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AP37:AS37"/>
    <mergeCell ref="B36:E36"/>
    <mergeCell ref="F36:H36"/>
    <mergeCell ref="I36:K36"/>
    <mergeCell ref="L36:N36"/>
    <mergeCell ref="O36:Q36"/>
    <mergeCell ref="R36:T36"/>
    <mergeCell ref="AJ33:AL33"/>
    <mergeCell ref="AM33:AO33"/>
    <mergeCell ref="AP33:AS33"/>
    <mergeCell ref="AP34:AS34"/>
    <mergeCell ref="B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S35"/>
    <mergeCell ref="B34:E34"/>
    <mergeCell ref="F34:H34"/>
    <mergeCell ref="I34:K34"/>
    <mergeCell ref="L34:N34"/>
    <mergeCell ref="O34:Q34"/>
    <mergeCell ref="R34:T34"/>
    <mergeCell ref="AD34:AF34"/>
    <mergeCell ref="AG34:AI34"/>
    <mergeCell ref="AJ34:AL34"/>
    <mergeCell ref="AM34:AO34"/>
    <mergeCell ref="O26:S26"/>
    <mergeCell ref="T26:X26"/>
    <mergeCell ref="Y26:AC26"/>
    <mergeCell ref="AD26:AH26"/>
    <mergeCell ref="AI26:AM26"/>
    <mergeCell ref="AN26:AR26"/>
    <mergeCell ref="B27:AQ27"/>
    <mergeCell ref="A29:AS29"/>
    <mergeCell ref="B31:I31"/>
    <mergeCell ref="B33:E33"/>
    <mergeCell ref="F33:H33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B24:N24"/>
    <mergeCell ref="O24:S24"/>
    <mergeCell ref="T24:X24"/>
    <mergeCell ref="Y24:AC24"/>
    <mergeCell ref="AD24:AH24"/>
    <mergeCell ref="AI24:AM24"/>
    <mergeCell ref="AN24:AR24"/>
    <mergeCell ref="O25:S25"/>
    <mergeCell ref="T25:X25"/>
    <mergeCell ref="Y25:AC25"/>
    <mergeCell ref="AD25:AH25"/>
    <mergeCell ref="AI25:AM25"/>
    <mergeCell ref="AN25:AR25"/>
    <mergeCell ref="B22:N22"/>
    <mergeCell ref="O22:S22"/>
    <mergeCell ref="T22:X22"/>
    <mergeCell ref="Y22:AC22"/>
    <mergeCell ref="AD22:AH22"/>
    <mergeCell ref="AI22:AM22"/>
    <mergeCell ref="AN22:AR22"/>
    <mergeCell ref="B23:N23"/>
    <mergeCell ref="O23:S23"/>
    <mergeCell ref="T23:X23"/>
    <mergeCell ref="Y23:AC23"/>
    <mergeCell ref="AD23:AH23"/>
    <mergeCell ref="AI23:AM23"/>
    <mergeCell ref="AN23:AR23"/>
    <mergeCell ref="B20:N20"/>
    <mergeCell ref="O20:S20"/>
    <mergeCell ref="T20:X20"/>
    <mergeCell ref="Y20:AC20"/>
    <mergeCell ref="AD20:AH20"/>
    <mergeCell ref="AI20:AM20"/>
    <mergeCell ref="AN20:AR20"/>
    <mergeCell ref="B21:N21"/>
    <mergeCell ref="O21:S21"/>
    <mergeCell ref="T21:X21"/>
    <mergeCell ref="Y21:AC21"/>
    <mergeCell ref="AD21:AH21"/>
    <mergeCell ref="AI21:AM21"/>
    <mergeCell ref="AN21:AR21"/>
    <mergeCell ref="B18:N18"/>
    <mergeCell ref="O18:S18"/>
    <mergeCell ref="T18:X18"/>
    <mergeCell ref="Y18:AC18"/>
    <mergeCell ref="AD18:AH18"/>
    <mergeCell ref="AI18:AM18"/>
    <mergeCell ref="AN18:AR18"/>
    <mergeCell ref="B19:N19"/>
    <mergeCell ref="O19:S19"/>
    <mergeCell ref="T19:X19"/>
    <mergeCell ref="Y19:AC19"/>
    <mergeCell ref="AD19:AH19"/>
    <mergeCell ref="AI19:AM19"/>
    <mergeCell ref="AN19:AR19"/>
    <mergeCell ref="B16:N16"/>
    <mergeCell ref="O16:S16"/>
    <mergeCell ref="T16:X16"/>
    <mergeCell ref="Y16:AC16"/>
    <mergeCell ref="AD16:AH16"/>
    <mergeCell ref="AI16:AM16"/>
    <mergeCell ref="AN16:AR16"/>
    <mergeCell ref="B17:N17"/>
    <mergeCell ref="O17:S17"/>
    <mergeCell ref="T17:X17"/>
    <mergeCell ref="Y17:AC17"/>
    <mergeCell ref="AD17:AH17"/>
    <mergeCell ref="AI17:AM17"/>
    <mergeCell ref="AN17:AR17"/>
    <mergeCell ref="B14:N14"/>
    <mergeCell ref="O14:S14"/>
    <mergeCell ref="T14:X14"/>
    <mergeCell ref="Y14:AC14"/>
    <mergeCell ref="AD14:AH14"/>
    <mergeCell ref="AI14:AM14"/>
    <mergeCell ref="AN14:AR14"/>
    <mergeCell ref="B15:N15"/>
    <mergeCell ref="O15:S15"/>
    <mergeCell ref="T15:X15"/>
    <mergeCell ref="Y15:AC15"/>
    <mergeCell ref="AD15:AH15"/>
    <mergeCell ref="AI15:AM15"/>
    <mergeCell ref="AN15:AR15"/>
    <mergeCell ref="B12:N12"/>
    <mergeCell ref="O12:S12"/>
    <mergeCell ref="T12:X12"/>
    <mergeCell ref="Y12:AC12"/>
    <mergeCell ref="AD12:AH12"/>
    <mergeCell ref="AI12:AM12"/>
    <mergeCell ref="AN12:AR12"/>
    <mergeCell ref="B13:N13"/>
    <mergeCell ref="O13:S13"/>
    <mergeCell ref="T13:X13"/>
    <mergeCell ref="Y13:AC13"/>
    <mergeCell ref="AD13:AH13"/>
    <mergeCell ref="AI13:AM13"/>
    <mergeCell ref="AN13:AR13"/>
    <mergeCell ref="O10:S10"/>
    <mergeCell ref="T10:X10"/>
    <mergeCell ref="Y10:AC10"/>
    <mergeCell ref="AD10:AH10"/>
    <mergeCell ref="AI10:AM10"/>
    <mergeCell ref="AN10:AR10"/>
    <mergeCell ref="B11:N11"/>
    <mergeCell ref="O11:S11"/>
    <mergeCell ref="T11:X11"/>
    <mergeCell ref="Y11:AC11"/>
    <mergeCell ref="AD11:AH11"/>
    <mergeCell ref="AI11:AM11"/>
    <mergeCell ref="AN11:AR11"/>
    <mergeCell ref="O8:S8"/>
    <mergeCell ref="T8:X8"/>
    <mergeCell ref="Y8:AC8"/>
    <mergeCell ref="AD8:AH8"/>
    <mergeCell ref="AI8:AM8"/>
    <mergeCell ref="AN8:AR8"/>
    <mergeCell ref="O9:S9"/>
    <mergeCell ref="T9:X9"/>
    <mergeCell ref="Y9:AC9"/>
    <mergeCell ref="AD9:AH9"/>
    <mergeCell ref="AI9:AM9"/>
    <mergeCell ref="AN9:AR9"/>
    <mergeCell ref="O6:S6"/>
    <mergeCell ref="T6:X6"/>
    <mergeCell ref="Y6:AC6"/>
    <mergeCell ref="AD6:AH6"/>
    <mergeCell ref="AI6:AM6"/>
    <mergeCell ref="AN6:AR6"/>
    <mergeCell ref="O7:S7"/>
    <mergeCell ref="T7:X7"/>
    <mergeCell ref="Y7:AC7"/>
    <mergeCell ref="AD7:AH7"/>
    <mergeCell ref="AI7:AM7"/>
    <mergeCell ref="AN7:AR7"/>
    <mergeCell ref="A2:AM2"/>
    <mergeCell ref="AJ3:AQ3"/>
    <mergeCell ref="B4:S4"/>
    <mergeCell ref="T4:X4"/>
    <mergeCell ref="Y4:AC4"/>
    <mergeCell ref="AD4:AH4"/>
    <mergeCell ref="AI4:AM4"/>
    <mergeCell ref="AN4:AR4"/>
    <mergeCell ref="O5:S5"/>
    <mergeCell ref="T5:X5"/>
    <mergeCell ref="Y5:AC5"/>
    <mergeCell ref="AD5:AH5"/>
    <mergeCell ref="AI5:AM5"/>
    <mergeCell ref="AN5:AR5"/>
  </mergeCells>
  <phoneticPr fontId="37"/>
  <pageMargins left="0.75138888888888899" right="0.75138888888888899" top="0.78680555555555598" bottom="0.78680555555555598" header="0.51041666666666696" footer="0"/>
  <pageSetup paperSize="9" firstPageNumber="48" pageOrder="overThenDown" orientation="portrait" useFirstPageNumber="1" r:id="rId1"/>
  <headerFooter scaleWithDoc="0" alignWithMargins="0"/>
  <rowBreaks count="2" manualBreakCount="2">
    <brk id="48" max="44" man="1"/>
    <brk id="84" max="4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41"/>
  <sheetViews>
    <sheetView view="pageBreakPreview" zoomScaleNormal="100" zoomScaleSheetLayoutView="100" workbookViewId="0">
      <selection activeCell="AM36" sqref="AM36:AR36"/>
    </sheetView>
  </sheetViews>
  <sheetFormatPr defaultColWidth="9" defaultRowHeight="13.5"/>
  <cols>
    <col min="1" max="14" width="1.875" style="183" customWidth="1"/>
    <col min="15" max="19" width="2" style="183" customWidth="1"/>
    <col min="20" max="20" width="3.375" style="183" customWidth="1"/>
    <col min="21" max="25" width="2" style="183" customWidth="1"/>
    <col min="26" max="26" width="3.375" style="183" customWidth="1"/>
    <col min="27" max="31" width="2" style="183" customWidth="1"/>
    <col min="32" max="32" width="3.375" style="183" customWidth="1"/>
    <col min="33" max="37" width="2" style="183" customWidth="1"/>
    <col min="38" max="38" width="3.375" style="183" customWidth="1"/>
    <col min="39" max="43" width="2" style="183" customWidth="1"/>
    <col min="44" max="44" width="3.375" style="183" customWidth="1"/>
    <col min="45" max="47" width="1.875" style="183" customWidth="1"/>
    <col min="48" max="48" width="5.5" style="183" customWidth="1"/>
    <col min="49" max="256" width="9" style="183"/>
    <col min="257" max="16384" width="9" style="200"/>
  </cols>
  <sheetData>
    <row r="1" spans="1:60" s="183" customFormat="1" ht="12.2" customHeight="1"/>
    <row r="2" spans="1:60" s="187" customFormat="1">
      <c r="A2" s="456" t="s">
        <v>75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184"/>
      <c r="AV2" s="184"/>
      <c r="AW2" s="184"/>
      <c r="AX2" s="184"/>
      <c r="AY2" s="185"/>
      <c r="AZ2" s="185"/>
      <c r="BA2" s="185"/>
      <c r="BB2" s="185"/>
      <c r="BC2" s="185"/>
      <c r="BD2" s="185"/>
      <c r="BE2" s="185"/>
      <c r="BF2" s="185"/>
      <c r="BG2" s="185"/>
      <c r="BH2" s="186"/>
    </row>
    <row r="3" spans="1:60" s="187" customFormat="1">
      <c r="D3" s="188"/>
      <c r="E3" s="188"/>
      <c r="F3" s="188"/>
      <c r="G3" s="188"/>
      <c r="H3" s="188"/>
      <c r="I3" s="188"/>
      <c r="J3" s="188"/>
      <c r="K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432" t="s">
        <v>76</v>
      </c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188"/>
      <c r="AT3" s="185"/>
      <c r="AU3" s="185"/>
      <c r="AV3" s="185"/>
      <c r="AW3" s="185"/>
      <c r="AX3" s="185"/>
      <c r="AY3" s="185"/>
      <c r="AZ3" s="185"/>
      <c r="BA3" s="186"/>
    </row>
    <row r="4" spans="1:60" s="187" customFormat="1" ht="15" customHeight="1">
      <c r="A4" s="189"/>
      <c r="B4" s="448" t="s">
        <v>1</v>
      </c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57" t="s">
        <v>275</v>
      </c>
      <c r="P4" s="457"/>
      <c r="Q4" s="457"/>
      <c r="R4" s="457"/>
      <c r="S4" s="457"/>
      <c r="T4" s="457"/>
      <c r="U4" s="457" t="s">
        <v>330</v>
      </c>
      <c r="V4" s="457"/>
      <c r="W4" s="457"/>
      <c r="X4" s="457"/>
      <c r="Y4" s="457"/>
      <c r="Z4" s="457"/>
      <c r="AA4" s="457" t="s">
        <v>327</v>
      </c>
      <c r="AB4" s="457"/>
      <c r="AC4" s="457"/>
      <c r="AD4" s="457"/>
      <c r="AE4" s="457"/>
      <c r="AF4" s="457"/>
      <c r="AG4" s="457" t="s">
        <v>351</v>
      </c>
      <c r="AH4" s="457"/>
      <c r="AI4" s="457"/>
      <c r="AJ4" s="457"/>
      <c r="AK4" s="457"/>
      <c r="AL4" s="457"/>
      <c r="AM4" s="457" t="s">
        <v>376</v>
      </c>
      <c r="AN4" s="457"/>
      <c r="AO4" s="457"/>
      <c r="AP4" s="457"/>
      <c r="AQ4" s="457"/>
      <c r="AR4" s="457"/>
      <c r="AS4" s="189"/>
      <c r="AT4" s="189"/>
    </row>
    <row r="5" spans="1:60" s="187" customFormat="1" ht="15" customHeight="1">
      <c r="A5" s="189"/>
      <c r="B5" s="454" t="s">
        <v>77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5">
        <v>12954</v>
      </c>
      <c r="P5" s="455"/>
      <c r="Q5" s="455"/>
      <c r="R5" s="455"/>
      <c r="S5" s="455"/>
      <c r="T5" s="455"/>
      <c r="U5" s="455">
        <v>12781</v>
      </c>
      <c r="V5" s="455"/>
      <c r="W5" s="455"/>
      <c r="X5" s="455"/>
      <c r="Y5" s="455"/>
      <c r="Z5" s="455"/>
      <c r="AA5" s="455">
        <v>12755</v>
      </c>
      <c r="AB5" s="455"/>
      <c r="AC5" s="455"/>
      <c r="AD5" s="455"/>
      <c r="AE5" s="455"/>
      <c r="AF5" s="455"/>
      <c r="AG5" s="455">
        <v>12475</v>
      </c>
      <c r="AH5" s="455"/>
      <c r="AI5" s="455"/>
      <c r="AJ5" s="455"/>
      <c r="AK5" s="455"/>
      <c r="AL5" s="455"/>
      <c r="AM5" s="455">
        <f>AM6+AM7+AM8</f>
        <v>12163</v>
      </c>
      <c r="AN5" s="455"/>
      <c r="AO5" s="455"/>
      <c r="AP5" s="455"/>
      <c r="AQ5" s="455"/>
      <c r="AR5" s="455"/>
    </row>
    <row r="6" spans="1:60" s="187" customFormat="1" ht="15" customHeight="1">
      <c r="A6" s="189"/>
      <c r="B6" s="446" t="s">
        <v>78</v>
      </c>
      <c r="C6" s="446"/>
      <c r="D6" s="446"/>
      <c r="E6" s="446"/>
      <c r="F6" s="446"/>
      <c r="G6" s="446"/>
      <c r="H6" s="446"/>
      <c r="I6" s="446"/>
      <c r="J6" s="447" t="s">
        <v>79</v>
      </c>
      <c r="K6" s="447"/>
      <c r="L6" s="447"/>
      <c r="M6" s="447"/>
      <c r="N6" s="447"/>
      <c r="O6" s="452">
        <v>7120</v>
      </c>
      <c r="P6" s="452"/>
      <c r="Q6" s="452"/>
      <c r="R6" s="452"/>
      <c r="S6" s="452"/>
      <c r="T6" s="452"/>
      <c r="U6" s="452">
        <v>7152</v>
      </c>
      <c r="V6" s="452"/>
      <c r="W6" s="452"/>
      <c r="X6" s="452"/>
      <c r="Y6" s="452"/>
      <c r="Z6" s="452"/>
      <c r="AA6" s="452">
        <v>7205</v>
      </c>
      <c r="AB6" s="452"/>
      <c r="AC6" s="452"/>
      <c r="AD6" s="452"/>
      <c r="AE6" s="452"/>
      <c r="AF6" s="452"/>
      <c r="AG6" s="452">
        <v>6994</v>
      </c>
      <c r="AH6" s="452"/>
      <c r="AI6" s="452"/>
      <c r="AJ6" s="452"/>
      <c r="AK6" s="452"/>
      <c r="AL6" s="452"/>
      <c r="AM6" s="452">
        <v>6909</v>
      </c>
      <c r="AN6" s="452"/>
      <c r="AO6" s="452"/>
      <c r="AP6" s="452"/>
      <c r="AQ6" s="452"/>
      <c r="AR6" s="452"/>
    </row>
    <row r="7" spans="1:60" s="187" customFormat="1" ht="15" customHeight="1">
      <c r="A7" s="189"/>
      <c r="B7" s="446"/>
      <c r="C7" s="446"/>
      <c r="D7" s="446"/>
      <c r="E7" s="446"/>
      <c r="F7" s="446"/>
      <c r="G7" s="446"/>
      <c r="H7" s="446"/>
      <c r="I7" s="446"/>
      <c r="J7" s="444" t="s">
        <v>80</v>
      </c>
      <c r="K7" s="444"/>
      <c r="L7" s="444"/>
      <c r="M7" s="444"/>
      <c r="N7" s="444"/>
      <c r="O7" s="453">
        <v>95</v>
      </c>
      <c r="P7" s="453"/>
      <c r="Q7" s="453"/>
      <c r="R7" s="453"/>
      <c r="S7" s="453"/>
      <c r="T7" s="453"/>
      <c r="U7" s="453">
        <v>87</v>
      </c>
      <c r="V7" s="453"/>
      <c r="W7" s="453"/>
      <c r="X7" s="453"/>
      <c r="Y7" s="453"/>
      <c r="Z7" s="453"/>
      <c r="AA7" s="453">
        <v>89</v>
      </c>
      <c r="AB7" s="453"/>
      <c r="AC7" s="453"/>
      <c r="AD7" s="453"/>
      <c r="AE7" s="453"/>
      <c r="AF7" s="453"/>
      <c r="AG7" s="453">
        <v>98</v>
      </c>
      <c r="AH7" s="453"/>
      <c r="AI7" s="453"/>
      <c r="AJ7" s="453"/>
      <c r="AK7" s="453"/>
      <c r="AL7" s="453"/>
      <c r="AM7" s="453">
        <v>93</v>
      </c>
      <c r="AN7" s="453"/>
      <c r="AO7" s="453"/>
      <c r="AP7" s="453"/>
      <c r="AQ7" s="453"/>
      <c r="AR7" s="453"/>
    </row>
    <row r="8" spans="1:60" s="187" customFormat="1" ht="15" customHeight="1">
      <c r="A8" s="189"/>
      <c r="B8" s="450" t="s">
        <v>81</v>
      </c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1">
        <v>5739</v>
      </c>
      <c r="P8" s="451"/>
      <c r="Q8" s="451"/>
      <c r="R8" s="451"/>
      <c r="S8" s="451"/>
      <c r="T8" s="451"/>
      <c r="U8" s="451">
        <v>5542</v>
      </c>
      <c r="V8" s="451"/>
      <c r="W8" s="451"/>
      <c r="X8" s="451"/>
      <c r="Y8" s="451"/>
      <c r="Z8" s="451"/>
      <c r="AA8" s="451">
        <v>5461</v>
      </c>
      <c r="AB8" s="451"/>
      <c r="AC8" s="451"/>
      <c r="AD8" s="451"/>
      <c r="AE8" s="451"/>
      <c r="AF8" s="451"/>
      <c r="AG8" s="451">
        <v>5383</v>
      </c>
      <c r="AH8" s="451"/>
      <c r="AI8" s="451"/>
      <c r="AJ8" s="451"/>
      <c r="AK8" s="451"/>
      <c r="AL8" s="451"/>
      <c r="AM8" s="451">
        <v>5161</v>
      </c>
      <c r="AN8" s="451"/>
      <c r="AO8" s="451"/>
      <c r="AP8" s="451"/>
      <c r="AQ8" s="451"/>
      <c r="AR8" s="451"/>
    </row>
    <row r="9" spans="1:60" s="187" customFormat="1" ht="15" customHeight="1">
      <c r="A9" s="189"/>
      <c r="B9" s="448" t="s">
        <v>82</v>
      </c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9">
        <v>77.099999999999994</v>
      </c>
      <c r="P9" s="449"/>
      <c r="Q9" s="449"/>
      <c r="R9" s="449"/>
      <c r="S9" s="449"/>
      <c r="T9" s="449"/>
      <c r="U9" s="449">
        <v>76.400000000000006</v>
      </c>
      <c r="V9" s="449"/>
      <c r="W9" s="449"/>
      <c r="X9" s="449"/>
      <c r="Y9" s="449"/>
      <c r="Z9" s="449"/>
      <c r="AA9" s="449">
        <v>75.7</v>
      </c>
      <c r="AB9" s="449"/>
      <c r="AC9" s="449"/>
      <c r="AD9" s="449"/>
      <c r="AE9" s="449"/>
      <c r="AF9" s="449"/>
      <c r="AG9" s="449">
        <v>78.5</v>
      </c>
      <c r="AH9" s="449"/>
      <c r="AI9" s="449"/>
      <c r="AJ9" s="449"/>
      <c r="AK9" s="449"/>
      <c r="AL9" s="449"/>
      <c r="AM9" s="449">
        <v>81.8</v>
      </c>
      <c r="AN9" s="449"/>
      <c r="AO9" s="449"/>
      <c r="AP9" s="449"/>
      <c r="AQ9" s="449"/>
      <c r="AR9" s="449"/>
    </row>
    <row r="10" spans="1:60" s="187" customFormat="1" ht="15" customHeight="1">
      <c r="A10" s="189"/>
      <c r="B10" s="446" t="s">
        <v>83</v>
      </c>
      <c r="C10" s="446"/>
      <c r="D10" s="446"/>
      <c r="E10" s="446"/>
      <c r="F10" s="446"/>
      <c r="G10" s="446"/>
      <c r="H10" s="447" t="s">
        <v>84</v>
      </c>
      <c r="I10" s="447"/>
      <c r="J10" s="447"/>
      <c r="K10" s="447"/>
      <c r="L10" s="447"/>
      <c r="M10" s="447"/>
      <c r="N10" s="447"/>
      <c r="O10" s="443">
        <v>628</v>
      </c>
      <c r="P10" s="443"/>
      <c r="Q10" s="443"/>
      <c r="R10" s="443"/>
      <c r="S10" s="443"/>
      <c r="T10" s="443"/>
      <c r="U10" s="443">
        <v>627</v>
      </c>
      <c r="V10" s="443"/>
      <c r="W10" s="443"/>
      <c r="X10" s="443"/>
      <c r="Y10" s="443"/>
      <c r="Z10" s="443"/>
      <c r="AA10" s="443">
        <v>642</v>
      </c>
      <c r="AB10" s="443"/>
      <c r="AC10" s="443"/>
      <c r="AD10" s="443"/>
      <c r="AE10" s="443"/>
      <c r="AF10" s="443"/>
      <c r="AG10" s="443">
        <v>647</v>
      </c>
      <c r="AH10" s="443"/>
      <c r="AI10" s="443"/>
      <c r="AJ10" s="443"/>
      <c r="AK10" s="443"/>
      <c r="AL10" s="443"/>
      <c r="AM10" s="443">
        <v>638</v>
      </c>
      <c r="AN10" s="443"/>
      <c r="AO10" s="443"/>
      <c r="AP10" s="443"/>
      <c r="AQ10" s="443"/>
      <c r="AR10" s="443"/>
    </row>
    <row r="11" spans="1:60" s="187" customFormat="1" ht="15" customHeight="1">
      <c r="A11" s="189"/>
      <c r="B11" s="446"/>
      <c r="C11" s="446"/>
      <c r="D11" s="446"/>
      <c r="E11" s="446"/>
      <c r="F11" s="446"/>
      <c r="G11" s="446"/>
      <c r="H11" s="444" t="s">
        <v>85</v>
      </c>
      <c r="I11" s="444"/>
      <c r="J11" s="444"/>
      <c r="K11" s="444"/>
      <c r="L11" s="444"/>
      <c r="M11" s="444"/>
      <c r="N11" s="444"/>
      <c r="O11" s="445">
        <v>2077</v>
      </c>
      <c r="P11" s="445"/>
      <c r="Q11" s="445"/>
      <c r="R11" s="445"/>
      <c r="S11" s="445"/>
      <c r="T11" s="445"/>
      <c r="U11" s="445">
        <v>2146</v>
      </c>
      <c r="V11" s="445"/>
      <c r="W11" s="445"/>
      <c r="X11" s="445"/>
      <c r="Y11" s="445"/>
      <c r="Z11" s="445"/>
      <c r="AA11" s="445">
        <v>2230</v>
      </c>
      <c r="AB11" s="445"/>
      <c r="AC11" s="445"/>
      <c r="AD11" s="445"/>
      <c r="AE11" s="445"/>
      <c r="AF11" s="445"/>
      <c r="AG11" s="445">
        <v>2114</v>
      </c>
      <c r="AH11" s="445"/>
      <c r="AI11" s="445"/>
      <c r="AJ11" s="445"/>
      <c r="AK11" s="445"/>
      <c r="AL11" s="445"/>
      <c r="AM11" s="445">
        <v>2224</v>
      </c>
      <c r="AN11" s="445"/>
      <c r="AO11" s="445"/>
      <c r="AP11" s="445"/>
      <c r="AQ11" s="445"/>
      <c r="AR11" s="445"/>
    </row>
    <row r="12" spans="1:60" s="187" customFormat="1" ht="12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W12" s="190"/>
      <c r="X12" s="190"/>
      <c r="Y12" s="190"/>
      <c r="Z12" s="190"/>
      <c r="AA12" s="190"/>
      <c r="AB12" s="190"/>
      <c r="AC12" s="190"/>
      <c r="AI12" s="430" t="s">
        <v>86</v>
      </c>
      <c r="AJ12" s="430"/>
      <c r="AK12" s="430"/>
      <c r="AL12" s="430"/>
      <c r="AM12" s="430"/>
      <c r="AN12" s="430"/>
      <c r="AO12" s="430"/>
      <c r="AP12" s="430"/>
      <c r="AQ12" s="430"/>
      <c r="AR12" s="430"/>
      <c r="AT12" s="188"/>
      <c r="AU12" s="188"/>
      <c r="AV12" s="188"/>
      <c r="AW12" s="188"/>
      <c r="AX12" s="188"/>
      <c r="AY12" s="188"/>
      <c r="AZ12" s="188"/>
      <c r="BA12" s="191"/>
      <c r="BB12" s="191"/>
      <c r="BC12" s="191"/>
      <c r="BD12" s="191"/>
      <c r="BE12" s="191"/>
      <c r="BF12" s="191"/>
      <c r="BG12" s="186"/>
    </row>
    <row r="13" spans="1:60" s="192" customFormat="1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</row>
    <row r="14" spans="1:60" s="187" customFormat="1" ht="14.25">
      <c r="A14" s="431" t="s">
        <v>87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193"/>
      <c r="AU14" s="194"/>
      <c r="AV14" s="186"/>
      <c r="AW14" s="186"/>
    </row>
    <row r="15" spans="1:60" s="187" customFormat="1" ht="12.2" customHeight="1">
      <c r="T15" s="195"/>
      <c r="U15" s="195"/>
      <c r="V15" s="195"/>
      <c r="W15" s="195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432" t="s">
        <v>88</v>
      </c>
      <c r="AL15" s="432"/>
      <c r="AM15" s="432"/>
      <c r="AN15" s="432"/>
      <c r="AO15" s="432"/>
      <c r="AP15" s="432"/>
      <c r="AQ15" s="432"/>
      <c r="AR15" s="432"/>
      <c r="AS15" s="194"/>
      <c r="AT15" s="194"/>
      <c r="AU15" s="194"/>
      <c r="AV15" s="186"/>
      <c r="AW15" s="186"/>
    </row>
    <row r="16" spans="1:60" s="187" customFormat="1" ht="15" customHeight="1">
      <c r="A16" s="186"/>
      <c r="B16" s="433" t="s">
        <v>26</v>
      </c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4" t="s">
        <v>275</v>
      </c>
      <c r="P16" s="435"/>
      <c r="Q16" s="435"/>
      <c r="R16" s="435"/>
      <c r="S16" s="435"/>
      <c r="T16" s="436"/>
      <c r="U16" s="440" t="s">
        <v>330</v>
      </c>
      <c r="V16" s="440"/>
      <c r="W16" s="440"/>
      <c r="X16" s="440"/>
      <c r="Y16" s="440"/>
      <c r="Z16" s="441"/>
      <c r="AA16" s="440" t="s">
        <v>328</v>
      </c>
      <c r="AB16" s="440"/>
      <c r="AC16" s="440"/>
      <c r="AD16" s="440"/>
      <c r="AE16" s="440"/>
      <c r="AF16" s="440"/>
      <c r="AG16" s="440" t="s">
        <v>352</v>
      </c>
      <c r="AH16" s="440"/>
      <c r="AI16" s="440"/>
      <c r="AJ16" s="440"/>
      <c r="AK16" s="440"/>
      <c r="AL16" s="440"/>
      <c r="AM16" s="440" t="s">
        <v>368</v>
      </c>
      <c r="AN16" s="440"/>
      <c r="AO16" s="440"/>
      <c r="AP16" s="440"/>
      <c r="AQ16" s="440"/>
      <c r="AR16" s="440"/>
    </row>
    <row r="17" spans="1:44" s="187" customFormat="1" ht="15" customHeight="1">
      <c r="A17" s="186"/>
      <c r="B17" s="442" t="s">
        <v>89</v>
      </c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37"/>
      <c r="P17" s="438"/>
      <c r="Q17" s="438"/>
      <c r="R17" s="438"/>
      <c r="S17" s="438"/>
      <c r="T17" s="439"/>
      <c r="U17" s="440"/>
      <c r="V17" s="440"/>
      <c r="W17" s="440"/>
      <c r="X17" s="440"/>
      <c r="Y17" s="440"/>
      <c r="Z17" s="441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0"/>
      <c r="AP17" s="440"/>
      <c r="AQ17" s="440"/>
      <c r="AR17" s="440"/>
    </row>
    <row r="18" spans="1:44" s="187" customFormat="1" ht="15" customHeight="1">
      <c r="A18" s="186"/>
      <c r="B18" s="410" t="s">
        <v>90</v>
      </c>
      <c r="C18" s="411"/>
      <c r="D18" s="411"/>
      <c r="E18" s="411"/>
      <c r="F18" s="411"/>
      <c r="G18" s="411"/>
      <c r="H18" s="411"/>
      <c r="I18" s="412"/>
      <c r="J18" s="398" t="s">
        <v>91</v>
      </c>
      <c r="K18" s="398"/>
      <c r="L18" s="398"/>
      <c r="M18" s="398"/>
      <c r="N18" s="398"/>
      <c r="O18" s="401">
        <v>213</v>
      </c>
      <c r="P18" s="416"/>
      <c r="Q18" s="416"/>
      <c r="R18" s="416"/>
      <c r="S18" s="416"/>
      <c r="T18" s="417"/>
      <c r="U18" s="426">
        <v>176</v>
      </c>
      <c r="V18" s="426"/>
      <c r="W18" s="426"/>
      <c r="X18" s="426"/>
      <c r="Y18" s="426"/>
      <c r="Z18" s="426"/>
      <c r="AA18" s="426">
        <v>140</v>
      </c>
      <c r="AB18" s="426"/>
      <c r="AC18" s="426"/>
      <c r="AD18" s="426"/>
      <c r="AE18" s="426"/>
      <c r="AF18" s="427"/>
      <c r="AG18" s="428">
        <v>110</v>
      </c>
      <c r="AH18" s="428"/>
      <c r="AI18" s="428"/>
      <c r="AJ18" s="428"/>
      <c r="AK18" s="428"/>
      <c r="AL18" s="429"/>
      <c r="AM18" s="426">
        <v>91</v>
      </c>
      <c r="AN18" s="426"/>
      <c r="AO18" s="426"/>
      <c r="AP18" s="426"/>
      <c r="AQ18" s="426"/>
      <c r="AR18" s="427"/>
    </row>
    <row r="19" spans="1:44" s="187" customFormat="1" ht="15" customHeight="1">
      <c r="A19" s="186"/>
      <c r="B19" s="413"/>
      <c r="C19" s="414"/>
      <c r="D19" s="414"/>
      <c r="E19" s="414"/>
      <c r="F19" s="414"/>
      <c r="G19" s="414"/>
      <c r="H19" s="414"/>
      <c r="I19" s="415"/>
      <c r="J19" s="387" t="s">
        <v>92</v>
      </c>
      <c r="K19" s="387"/>
      <c r="L19" s="387"/>
      <c r="M19" s="387"/>
      <c r="N19" s="387"/>
      <c r="O19" s="403">
        <v>108925</v>
      </c>
      <c r="P19" s="404"/>
      <c r="Q19" s="404"/>
      <c r="R19" s="404"/>
      <c r="S19" s="404"/>
      <c r="T19" s="405"/>
      <c r="U19" s="406">
        <v>89350</v>
      </c>
      <c r="V19" s="406"/>
      <c r="W19" s="406"/>
      <c r="X19" s="406"/>
      <c r="Y19" s="406"/>
      <c r="Z19" s="406"/>
      <c r="AA19" s="406">
        <v>69906</v>
      </c>
      <c r="AB19" s="406"/>
      <c r="AC19" s="406"/>
      <c r="AD19" s="406"/>
      <c r="AE19" s="406"/>
      <c r="AF19" s="407"/>
      <c r="AG19" s="408">
        <v>54423</v>
      </c>
      <c r="AH19" s="408"/>
      <c r="AI19" s="408"/>
      <c r="AJ19" s="408"/>
      <c r="AK19" s="408"/>
      <c r="AL19" s="409"/>
      <c r="AM19" s="406">
        <v>43484</v>
      </c>
      <c r="AN19" s="406"/>
      <c r="AO19" s="406"/>
      <c r="AP19" s="406"/>
      <c r="AQ19" s="406"/>
      <c r="AR19" s="407"/>
    </row>
    <row r="20" spans="1:44" s="187" customFormat="1" ht="15" customHeight="1">
      <c r="A20" s="186"/>
      <c r="B20" s="420" t="s">
        <v>93</v>
      </c>
      <c r="C20" s="421"/>
      <c r="D20" s="421"/>
      <c r="E20" s="421"/>
      <c r="F20" s="421"/>
      <c r="G20" s="421"/>
      <c r="H20" s="421"/>
      <c r="I20" s="422"/>
      <c r="J20" s="398" t="s">
        <v>91</v>
      </c>
      <c r="K20" s="398"/>
      <c r="L20" s="398"/>
      <c r="M20" s="398"/>
      <c r="N20" s="398"/>
      <c r="O20" s="401">
        <v>20291</v>
      </c>
      <c r="P20" s="416"/>
      <c r="Q20" s="416"/>
      <c r="R20" s="416"/>
      <c r="S20" s="416"/>
      <c r="T20" s="417"/>
      <c r="U20" s="401">
        <v>20466</v>
      </c>
      <c r="V20" s="401"/>
      <c r="W20" s="401"/>
      <c r="X20" s="401"/>
      <c r="Y20" s="401"/>
      <c r="Z20" s="401"/>
      <c r="AA20" s="401">
        <v>20560</v>
      </c>
      <c r="AB20" s="401"/>
      <c r="AC20" s="401"/>
      <c r="AD20" s="401"/>
      <c r="AE20" s="401"/>
      <c r="AF20" s="402"/>
      <c r="AG20" s="418">
        <v>20618</v>
      </c>
      <c r="AH20" s="418"/>
      <c r="AI20" s="418"/>
      <c r="AJ20" s="418"/>
      <c r="AK20" s="418"/>
      <c r="AL20" s="419"/>
      <c r="AM20" s="401">
        <v>20551</v>
      </c>
      <c r="AN20" s="401"/>
      <c r="AO20" s="401"/>
      <c r="AP20" s="401"/>
      <c r="AQ20" s="401"/>
      <c r="AR20" s="402"/>
    </row>
    <row r="21" spans="1:44" s="187" customFormat="1" ht="15" customHeight="1">
      <c r="A21" s="186"/>
      <c r="B21" s="423"/>
      <c r="C21" s="424"/>
      <c r="D21" s="424"/>
      <c r="E21" s="424"/>
      <c r="F21" s="424"/>
      <c r="G21" s="424"/>
      <c r="H21" s="424"/>
      <c r="I21" s="425"/>
      <c r="J21" s="387" t="s">
        <v>92</v>
      </c>
      <c r="K21" s="387"/>
      <c r="L21" s="387"/>
      <c r="M21" s="387"/>
      <c r="N21" s="387"/>
      <c r="O21" s="403">
        <v>13965870</v>
      </c>
      <c r="P21" s="404"/>
      <c r="Q21" s="404"/>
      <c r="R21" s="404"/>
      <c r="S21" s="404"/>
      <c r="T21" s="405"/>
      <c r="U21" s="406">
        <v>14123848</v>
      </c>
      <c r="V21" s="406"/>
      <c r="W21" s="406"/>
      <c r="X21" s="406"/>
      <c r="Y21" s="406"/>
      <c r="Z21" s="406"/>
      <c r="AA21" s="406">
        <v>14241400</v>
      </c>
      <c r="AB21" s="406"/>
      <c r="AC21" s="406"/>
      <c r="AD21" s="406"/>
      <c r="AE21" s="406"/>
      <c r="AF21" s="407"/>
      <c r="AG21" s="408">
        <v>14280046</v>
      </c>
      <c r="AH21" s="408"/>
      <c r="AI21" s="408"/>
      <c r="AJ21" s="408"/>
      <c r="AK21" s="408"/>
      <c r="AL21" s="409"/>
      <c r="AM21" s="406">
        <v>14199696</v>
      </c>
      <c r="AN21" s="406"/>
      <c r="AO21" s="406"/>
      <c r="AP21" s="406"/>
      <c r="AQ21" s="406"/>
      <c r="AR21" s="407"/>
    </row>
    <row r="22" spans="1:44" s="187" customFormat="1" ht="15" customHeight="1">
      <c r="A22" s="186"/>
      <c r="B22" s="420" t="s">
        <v>94</v>
      </c>
      <c r="C22" s="421"/>
      <c r="D22" s="421"/>
      <c r="E22" s="421"/>
      <c r="F22" s="421"/>
      <c r="G22" s="421"/>
      <c r="H22" s="421"/>
      <c r="I22" s="422"/>
      <c r="J22" s="398" t="s">
        <v>91</v>
      </c>
      <c r="K22" s="398"/>
      <c r="L22" s="398"/>
      <c r="M22" s="398"/>
      <c r="N22" s="398"/>
      <c r="O22" s="401">
        <v>165</v>
      </c>
      <c r="P22" s="416"/>
      <c r="Q22" s="416"/>
      <c r="R22" s="416"/>
      <c r="S22" s="416"/>
      <c r="T22" s="417"/>
      <c r="U22" s="401">
        <v>143</v>
      </c>
      <c r="V22" s="401"/>
      <c r="W22" s="401"/>
      <c r="X22" s="401"/>
      <c r="Y22" s="401"/>
      <c r="Z22" s="401"/>
      <c r="AA22" s="401">
        <v>113</v>
      </c>
      <c r="AB22" s="401"/>
      <c r="AC22" s="401"/>
      <c r="AD22" s="401"/>
      <c r="AE22" s="401"/>
      <c r="AF22" s="402"/>
      <c r="AG22" s="418">
        <v>91</v>
      </c>
      <c r="AH22" s="418"/>
      <c r="AI22" s="418"/>
      <c r="AJ22" s="418"/>
      <c r="AK22" s="418"/>
      <c r="AL22" s="419"/>
      <c r="AM22" s="401">
        <v>71</v>
      </c>
      <c r="AN22" s="401"/>
      <c r="AO22" s="401"/>
      <c r="AP22" s="401"/>
      <c r="AQ22" s="401"/>
      <c r="AR22" s="402"/>
    </row>
    <row r="23" spans="1:44" s="187" customFormat="1" ht="15" customHeight="1">
      <c r="A23" s="186"/>
      <c r="B23" s="423"/>
      <c r="C23" s="424"/>
      <c r="D23" s="424"/>
      <c r="E23" s="424"/>
      <c r="F23" s="424"/>
      <c r="G23" s="424"/>
      <c r="H23" s="424"/>
      <c r="I23" s="425"/>
      <c r="J23" s="387" t="s">
        <v>92</v>
      </c>
      <c r="K23" s="387"/>
      <c r="L23" s="387"/>
      <c r="M23" s="387"/>
      <c r="N23" s="387"/>
      <c r="O23" s="403">
        <v>35856</v>
      </c>
      <c r="P23" s="404"/>
      <c r="Q23" s="404"/>
      <c r="R23" s="404"/>
      <c r="S23" s="404"/>
      <c r="T23" s="405"/>
      <c r="U23" s="406">
        <v>30761</v>
      </c>
      <c r="V23" s="406"/>
      <c r="W23" s="406"/>
      <c r="X23" s="406"/>
      <c r="Y23" s="406"/>
      <c r="Z23" s="406"/>
      <c r="AA23" s="406">
        <v>24131</v>
      </c>
      <c r="AB23" s="406"/>
      <c r="AC23" s="406"/>
      <c r="AD23" s="406"/>
      <c r="AE23" s="406"/>
      <c r="AF23" s="407"/>
      <c r="AG23" s="408">
        <v>19049</v>
      </c>
      <c r="AH23" s="408"/>
      <c r="AI23" s="408"/>
      <c r="AJ23" s="408"/>
      <c r="AK23" s="408"/>
      <c r="AL23" s="409"/>
      <c r="AM23" s="406">
        <v>14854</v>
      </c>
      <c r="AN23" s="406"/>
      <c r="AO23" s="406"/>
      <c r="AP23" s="406"/>
      <c r="AQ23" s="406"/>
      <c r="AR23" s="407"/>
    </row>
    <row r="24" spans="1:44" s="187" customFormat="1" ht="15" customHeight="1">
      <c r="A24" s="186"/>
      <c r="B24" s="410" t="s">
        <v>95</v>
      </c>
      <c r="C24" s="411"/>
      <c r="D24" s="411"/>
      <c r="E24" s="411"/>
      <c r="F24" s="411"/>
      <c r="G24" s="411"/>
      <c r="H24" s="411"/>
      <c r="I24" s="412"/>
      <c r="J24" s="398" t="s">
        <v>91</v>
      </c>
      <c r="K24" s="398"/>
      <c r="L24" s="398"/>
      <c r="M24" s="398"/>
      <c r="N24" s="398"/>
      <c r="O24" s="401">
        <v>1</v>
      </c>
      <c r="P24" s="416"/>
      <c r="Q24" s="416"/>
      <c r="R24" s="416"/>
      <c r="S24" s="416"/>
      <c r="T24" s="417"/>
      <c r="U24" s="401">
        <v>1</v>
      </c>
      <c r="V24" s="401"/>
      <c r="W24" s="401"/>
      <c r="X24" s="401"/>
      <c r="Y24" s="401"/>
      <c r="Z24" s="401"/>
      <c r="AA24" s="401">
        <v>1</v>
      </c>
      <c r="AB24" s="401"/>
      <c r="AC24" s="401"/>
      <c r="AD24" s="401"/>
      <c r="AE24" s="401"/>
      <c r="AF24" s="402"/>
      <c r="AG24" s="418">
        <v>1</v>
      </c>
      <c r="AH24" s="418"/>
      <c r="AI24" s="418"/>
      <c r="AJ24" s="418"/>
      <c r="AK24" s="418"/>
      <c r="AL24" s="419"/>
      <c r="AM24" s="401">
        <v>1</v>
      </c>
      <c r="AN24" s="401"/>
      <c r="AO24" s="401"/>
      <c r="AP24" s="401"/>
      <c r="AQ24" s="401"/>
      <c r="AR24" s="402"/>
    </row>
    <row r="25" spans="1:44" s="187" customFormat="1" ht="15" customHeight="1">
      <c r="A25" s="186"/>
      <c r="B25" s="413"/>
      <c r="C25" s="414"/>
      <c r="D25" s="414"/>
      <c r="E25" s="414"/>
      <c r="F25" s="414"/>
      <c r="G25" s="414"/>
      <c r="H25" s="414"/>
      <c r="I25" s="415"/>
      <c r="J25" s="387" t="s">
        <v>92</v>
      </c>
      <c r="K25" s="387"/>
      <c r="L25" s="387"/>
      <c r="M25" s="387"/>
      <c r="N25" s="387"/>
      <c r="O25" s="403">
        <v>403</v>
      </c>
      <c r="P25" s="404"/>
      <c r="Q25" s="404"/>
      <c r="R25" s="404"/>
      <c r="S25" s="404"/>
      <c r="T25" s="405"/>
      <c r="U25" s="406">
        <v>403</v>
      </c>
      <c r="V25" s="406"/>
      <c r="W25" s="406"/>
      <c r="X25" s="406"/>
      <c r="Y25" s="406"/>
      <c r="Z25" s="406"/>
      <c r="AA25" s="406">
        <v>404</v>
      </c>
      <c r="AB25" s="406"/>
      <c r="AC25" s="406"/>
      <c r="AD25" s="406"/>
      <c r="AE25" s="406"/>
      <c r="AF25" s="407"/>
      <c r="AG25" s="408">
        <v>403</v>
      </c>
      <c r="AH25" s="408"/>
      <c r="AI25" s="408"/>
      <c r="AJ25" s="408"/>
      <c r="AK25" s="408"/>
      <c r="AL25" s="409"/>
      <c r="AM25" s="406">
        <v>402</v>
      </c>
      <c r="AN25" s="406"/>
      <c r="AO25" s="406"/>
      <c r="AP25" s="406"/>
      <c r="AQ25" s="406"/>
      <c r="AR25" s="407"/>
    </row>
    <row r="26" spans="1:44" s="187" customFormat="1" ht="15" customHeight="1">
      <c r="A26" s="186"/>
      <c r="B26" s="410" t="s">
        <v>96</v>
      </c>
      <c r="C26" s="411"/>
      <c r="D26" s="411"/>
      <c r="E26" s="411"/>
      <c r="F26" s="411"/>
      <c r="G26" s="411"/>
      <c r="H26" s="411"/>
      <c r="I26" s="412"/>
      <c r="J26" s="398" t="s">
        <v>91</v>
      </c>
      <c r="K26" s="398"/>
      <c r="L26" s="398"/>
      <c r="M26" s="398"/>
      <c r="N26" s="398"/>
      <c r="O26" s="401">
        <v>13</v>
      </c>
      <c r="P26" s="416"/>
      <c r="Q26" s="416"/>
      <c r="R26" s="416"/>
      <c r="S26" s="416"/>
      <c r="T26" s="417"/>
      <c r="U26" s="401">
        <v>13</v>
      </c>
      <c r="V26" s="401"/>
      <c r="W26" s="401"/>
      <c r="X26" s="401"/>
      <c r="Y26" s="401"/>
      <c r="Z26" s="401"/>
      <c r="AA26" s="401">
        <v>11</v>
      </c>
      <c r="AB26" s="401"/>
      <c r="AC26" s="401"/>
      <c r="AD26" s="401"/>
      <c r="AE26" s="401"/>
      <c r="AF26" s="402"/>
      <c r="AG26" s="418">
        <v>11</v>
      </c>
      <c r="AH26" s="418"/>
      <c r="AI26" s="418"/>
      <c r="AJ26" s="418"/>
      <c r="AK26" s="418"/>
      <c r="AL26" s="419"/>
      <c r="AM26" s="401">
        <v>8</v>
      </c>
      <c r="AN26" s="401"/>
      <c r="AO26" s="401"/>
      <c r="AP26" s="401"/>
      <c r="AQ26" s="401"/>
      <c r="AR26" s="402"/>
    </row>
    <row r="27" spans="1:44" s="187" customFormat="1" ht="15" customHeight="1">
      <c r="A27" s="186"/>
      <c r="B27" s="413"/>
      <c r="C27" s="414"/>
      <c r="D27" s="414"/>
      <c r="E27" s="414"/>
      <c r="F27" s="414"/>
      <c r="G27" s="414"/>
      <c r="H27" s="414"/>
      <c r="I27" s="415"/>
      <c r="J27" s="387" t="s">
        <v>92</v>
      </c>
      <c r="K27" s="387"/>
      <c r="L27" s="387"/>
      <c r="M27" s="387"/>
      <c r="N27" s="387"/>
      <c r="O27" s="403">
        <v>11495</v>
      </c>
      <c r="P27" s="404"/>
      <c r="Q27" s="404"/>
      <c r="R27" s="404"/>
      <c r="S27" s="404"/>
      <c r="T27" s="405"/>
      <c r="U27" s="406">
        <v>11506</v>
      </c>
      <c r="V27" s="406"/>
      <c r="W27" s="406"/>
      <c r="X27" s="406"/>
      <c r="Y27" s="406"/>
      <c r="Z27" s="406"/>
      <c r="AA27" s="406">
        <v>9771</v>
      </c>
      <c r="AB27" s="406"/>
      <c r="AC27" s="406"/>
      <c r="AD27" s="406"/>
      <c r="AE27" s="406"/>
      <c r="AF27" s="407"/>
      <c r="AG27" s="408">
        <v>9761</v>
      </c>
      <c r="AH27" s="408"/>
      <c r="AI27" s="408"/>
      <c r="AJ27" s="408"/>
      <c r="AK27" s="408"/>
      <c r="AL27" s="409"/>
      <c r="AM27" s="406">
        <v>6416</v>
      </c>
      <c r="AN27" s="406"/>
      <c r="AO27" s="406"/>
      <c r="AP27" s="406"/>
      <c r="AQ27" s="406"/>
      <c r="AR27" s="407"/>
    </row>
    <row r="28" spans="1:44" s="187" customFormat="1" ht="15" customHeight="1">
      <c r="A28" s="186"/>
      <c r="B28" s="420" t="s">
        <v>97</v>
      </c>
      <c r="C28" s="421"/>
      <c r="D28" s="421"/>
      <c r="E28" s="421"/>
      <c r="F28" s="421"/>
      <c r="G28" s="421"/>
      <c r="H28" s="421"/>
      <c r="I28" s="422"/>
      <c r="J28" s="398" t="s">
        <v>91</v>
      </c>
      <c r="K28" s="398"/>
      <c r="L28" s="398"/>
      <c r="M28" s="398"/>
      <c r="N28" s="398"/>
      <c r="O28" s="401">
        <v>1076</v>
      </c>
      <c r="P28" s="416"/>
      <c r="Q28" s="416"/>
      <c r="R28" s="416"/>
      <c r="S28" s="416"/>
      <c r="T28" s="417"/>
      <c r="U28" s="401">
        <v>1093</v>
      </c>
      <c r="V28" s="401"/>
      <c r="W28" s="401"/>
      <c r="X28" s="401"/>
      <c r="Y28" s="401"/>
      <c r="Z28" s="401"/>
      <c r="AA28" s="401">
        <v>1097</v>
      </c>
      <c r="AB28" s="401"/>
      <c r="AC28" s="401"/>
      <c r="AD28" s="401"/>
      <c r="AE28" s="401"/>
      <c r="AF28" s="402"/>
      <c r="AG28" s="418">
        <v>1121</v>
      </c>
      <c r="AH28" s="418"/>
      <c r="AI28" s="418"/>
      <c r="AJ28" s="418"/>
      <c r="AK28" s="418"/>
      <c r="AL28" s="419"/>
      <c r="AM28" s="401">
        <v>1140</v>
      </c>
      <c r="AN28" s="401"/>
      <c r="AO28" s="401"/>
      <c r="AP28" s="401"/>
      <c r="AQ28" s="401"/>
      <c r="AR28" s="402"/>
    </row>
    <row r="29" spans="1:44" s="187" customFormat="1" ht="15" customHeight="1">
      <c r="A29" s="186"/>
      <c r="B29" s="423"/>
      <c r="C29" s="424"/>
      <c r="D29" s="424"/>
      <c r="E29" s="424"/>
      <c r="F29" s="424"/>
      <c r="G29" s="424"/>
      <c r="H29" s="424"/>
      <c r="I29" s="425"/>
      <c r="J29" s="387" t="s">
        <v>92</v>
      </c>
      <c r="K29" s="387"/>
      <c r="L29" s="387"/>
      <c r="M29" s="387"/>
      <c r="N29" s="387"/>
      <c r="O29" s="403">
        <v>915165</v>
      </c>
      <c r="P29" s="404"/>
      <c r="Q29" s="404"/>
      <c r="R29" s="404"/>
      <c r="S29" s="404"/>
      <c r="T29" s="405"/>
      <c r="U29" s="406">
        <v>928463</v>
      </c>
      <c r="V29" s="406"/>
      <c r="W29" s="406"/>
      <c r="X29" s="406"/>
      <c r="Y29" s="406"/>
      <c r="Z29" s="406"/>
      <c r="AA29" s="406">
        <v>931389</v>
      </c>
      <c r="AB29" s="406"/>
      <c r="AC29" s="406"/>
      <c r="AD29" s="406"/>
      <c r="AE29" s="406"/>
      <c r="AF29" s="407"/>
      <c r="AG29" s="408">
        <v>951912</v>
      </c>
      <c r="AH29" s="408"/>
      <c r="AI29" s="408"/>
      <c r="AJ29" s="408"/>
      <c r="AK29" s="408"/>
      <c r="AL29" s="409"/>
      <c r="AM29" s="406">
        <v>962988</v>
      </c>
      <c r="AN29" s="406"/>
      <c r="AO29" s="406"/>
      <c r="AP29" s="406"/>
      <c r="AQ29" s="406"/>
      <c r="AR29" s="407"/>
    </row>
    <row r="30" spans="1:44" s="187" customFormat="1" ht="15" customHeight="1">
      <c r="A30" s="191"/>
      <c r="B30" s="420" t="s">
        <v>98</v>
      </c>
      <c r="C30" s="421"/>
      <c r="D30" s="421"/>
      <c r="E30" s="421"/>
      <c r="F30" s="421"/>
      <c r="G30" s="421"/>
      <c r="H30" s="421"/>
      <c r="I30" s="422"/>
      <c r="J30" s="398" t="s">
        <v>91</v>
      </c>
      <c r="K30" s="398"/>
      <c r="L30" s="398"/>
      <c r="M30" s="398"/>
      <c r="N30" s="398"/>
      <c r="O30" s="401">
        <v>142</v>
      </c>
      <c r="P30" s="416"/>
      <c r="Q30" s="416"/>
      <c r="R30" s="416"/>
      <c r="S30" s="416"/>
      <c r="T30" s="417"/>
      <c r="U30" s="401">
        <v>139</v>
      </c>
      <c r="V30" s="401"/>
      <c r="W30" s="401"/>
      <c r="X30" s="401"/>
      <c r="Y30" s="401"/>
      <c r="Z30" s="401"/>
      <c r="AA30" s="401">
        <v>129</v>
      </c>
      <c r="AB30" s="401"/>
      <c r="AC30" s="401"/>
      <c r="AD30" s="401"/>
      <c r="AE30" s="401"/>
      <c r="AF30" s="402"/>
      <c r="AG30" s="418">
        <v>119</v>
      </c>
      <c r="AH30" s="418"/>
      <c r="AI30" s="418"/>
      <c r="AJ30" s="418"/>
      <c r="AK30" s="418"/>
      <c r="AL30" s="419"/>
      <c r="AM30" s="401">
        <v>127</v>
      </c>
      <c r="AN30" s="401"/>
      <c r="AO30" s="401"/>
      <c r="AP30" s="401"/>
      <c r="AQ30" s="401"/>
      <c r="AR30" s="402"/>
    </row>
    <row r="31" spans="1:44" s="187" customFormat="1" ht="15" customHeight="1">
      <c r="A31" s="191"/>
      <c r="B31" s="423"/>
      <c r="C31" s="424"/>
      <c r="D31" s="424"/>
      <c r="E31" s="424"/>
      <c r="F31" s="424"/>
      <c r="G31" s="424"/>
      <c r="H31" s="424"/>
      <c r="I31" s="425"/>
      <c r="J31" s="387" t="s">
        <v>92</v>
      </c>
      <c r="K31" s="387"/>
      <c r="L31" s="387"/>
      <c r="M31" s="387"/>
      <c r="N31" s="387"/>
      <c r="O31" s="403">
        <v>111987</v>
      </c>
      <c r="P31" s="404"/>
      <c r="Q31" s="404"/>
      <c r="R31" s="404"/>
      <c r="S31" s="404"/>
      <c r="T31" s="405"/>
      <c r="U31" s="406">
        <v>109233</v>
      </c>
      <c r="V31" s="406"/>
      <c r="W31" s="406"/>
      <c r="X31" s="406"/>
      <c r="Y31" s="406"/>
      <c r="Z31" s="406"/>
      <c r="AA31" s="406">
        <v>100617</v>
      </c>
      <c r="AB31" s="406"/>
      <c r="AC31" s="406"/>
      <c r="AD31" s="406"/>
      <c r="AE31" s="406"/>
      <c r="AF31" s="407"/>
      <c r="AG31" s="408">
        <v>94183</v>
      </c>
      <c r="AH31" s="408"/>
      <c r="AI31" s="408"/>
      <c r="AJ31" s="408"/>
      <c r="AK31" s="408"/>
      <c r="AL31" s="409"/>
      <c r="AM31" s="406">
        <v>97740</v>
      </c>
      <c r="AN31" s="406"/>
      <c r="AO31" s="406"/>
      <c r="AP31" s="406"/>
      <c r="AQ31" s="406"/>
      <c r="AR31" s="407"/>
    </row>
    <row r="32" spans="1:44" s="187" customFormat="1" ht="15" customHeight="1">
      <c r="A32" s="191"/>
      <c r="B32" s="410" t="s">
        <v>99</v>
      </c>
      <c r="C32" s="411"/>
      <c r="D32" s="411"/>
      <c r="E32" s="411"/>
      <c r="F32" s="411"/>
      <c r="G32" s="411"/>
      <c r="H32" s="411"/>
      <c r="I32" s="412"/>
      <c r="J32" s="398" t="s">
        <v>91</v>
      </c>
      <c r="K32" s="398"/>
      <c r="L32" s="398"/>
      <c r="M32" s="398"/>
      <c r="N32" s="398"/>
      <c r="O32" s="401">
        <v>7</v>
      </c>
      <c r="P32" s="416"/>
      <c r="Q32" s="416"/>
      <c r="R32" s="416"/>
      <c r="S32" s="416"/>
      <c r="T32" s="417"/>
      <c r="U32" s="401">
        <v>8</v>
      </c>
      <c r="V32" s="401"/>
      <c r="W32" s="401"/>
      <c r="X32" s="401"/>
      <c r="Y32" s="401"/>
      <c r="Z32" s="401"/>
      <c r="AA32" s="401">
        <v>8</v>
      </c>
      <c r="AB32" s="401"/>
      <c r="AC32" s="401"/>
      <c r="AD32" s="401"/>
      <c r="AE32" s="401"/>
      <c r="AF32" s="402"/>
      <c r="AG32" s="418">
        <v>7</v>
      </c>
      <c r="AH32" s="418"/>
      <c r="AI32" s="418"/>
      <c r="AJ32" s="418"/>
      <c r="AK32" s="418"/>
      <c r="AL32" s="419"/>
      <c r="AM32" s="401">
        <v>7</v>
      </c>
      <c r="AN32" s="401"/>
      <c r="AO32" s="401"/>
      <c r="AP32" s="401"/>
      <c r="AQ32" s="401"/>
      <c r="AR32" s="402"/>
    </row>
    <row r="33" spans="1:48" s="187" customFormat="1" ht="15" customHeight="1">
      <c r="A33" s="191"/>
      <c r="B33" s="413"/>
      <c r="C33" s="414"/>
      <c r="D33" s="414"/>
      <c r="E33" s="414"/>
      <c r="F33" s="414"/>
      <c r="G33" s="414"/>
      <c r="H33" s="414"/>
      <c r="I33" s="415"/>
      <c r="J33" s="387" t="s">
        <v>92</v>
      </c>
      <c r="K33" s="387"/>
      <c r="L33" s="387"/>
      <c r="M33" s="387"/>
      <c r="N33" s="387"/>
      <c r="O33" s="403">
        <v>2451</v>
      </c>
      <c r="P33" s="404"/>
      <c r="Q33" s="404"/>
      <c r="R33" s="404"/>
      <c r="S33" s="404"/>
      <c r="T33" s="405"/>
      <c r="U33" s="406">
        <v>2971</v>
      </c>
      <c r="V33" s="406"/>
      <c r="W33" s="406"/>
      <c r="X33" s="406"/>
      <c r="Y33" s="406"/>
      <c r="Z33" s="406"/>
      <c r="AA33" s="406">
        <v>2977</v>
      </c>
      <c r="AB33" s="406"/>
      <c r="AC33" s="406"/>
      <c r="AD33" s="406"/>
      <c r="AE33" s="406"/>
      <c r="AF33" s="407"/>
      <c r="AG33" s="408">
        <v>2536</v>
      </c>
      <c r="AH33" s="408"/>
      <c r="AI33" s="408"/>
      <c r="AJ33" s="408"/>
      <c r="AK33" s="408"/>
      <c r="AL33" s="409"/>
      <c r="AM33" s="406">
        <v>2526</v>
      </c>
      <c r="AN33" s="406"/>
      <c r="AO33" s="406"/>
      <c r="AP33" s="406"/>
      <c r="AQ33" s="406"/>
      <c r="AR33" s="407"/>
    </row>
    <row r="34" spans="1:48" s="187" customFormat="1" ht="15" customHeight="1">
      <c r="A34" s="191"/>
      <c r="B34" s="410" t="s">
        <v>100</v>
      </c>
      <c r="C34" s="411"/>
      <c r="D34" s="411"/>
      <c r="E34" s="411"/>
      <c r="F34" s="411"/>
      <c r="G34" s="411"/>
      <c r="H34" s="411"/>
      <c r="I34" s="412"/>
      <c r="J34" s="398" t="s">
        <v>91</v>
      </c>
      <c r="K34" s="398"/>
      <c r="L34" s="398"/>
      <c r="M34" s="398"/>
      <c r="N34" s="398"/>
      <c r="O34" s="401">
        <v>13</v>
      </c>
      <c r="P34" s="416"/>
      <c r="Q34" s="416"/>
      <c r="R34" s="416"/>
      <c r="S34" s="416"/>
      <c r="T34" s="417"/>
      <c r="U34" s="401">
        <v>8</v>
      </c>
      <c r="V34" s="401"/>
      <c r="W34" s="401"/>
      <c r="X34" s="401"/>
      <c r="Y34" s="401"/>
      <c r="Z34" s="401"/>
      <c r="AA34" s="401">
        <v>16</v>
      </c>
      <c r="AB34" s="401"/>
      <c r="AC34" s="401"/>
      <c r="AD34" s="401"/>
      <c r="AE34" s="401"/>
      <c r="AF34" s="402"/>
      <c r="AG34" s="418">
        <v>3</v>
      </c>
      <c r="AH34" s="418"/>
      <c r="AI34" s="418"/>
      <c r="AJ34" s="418"/>
      <c r="AK34" s="418"/>
      <c r="AL34" s="419"/>
      <c r="AM34" s="401">
        <v>5</v>
      </c>
      <c r="AN34" s="401"/>
      <c r="AO34" s="401"/>
      <c r="AP34" s="401"/>
      <c r="AQ34" s="401"/>
      <c r="AR34" s="402"/>
    </row>
    <row r="35" spans="1:48" s="187" customFormat="1" ht="15" customHeight="1">
      <c r="A35" s="191"/>
      <c r="B35" s="413"/>
      <c r="C35" s="414"/>
      <c r="D35" s="414"/>
      <c r="E35" s="414"/>
      <c r="F35" s="414"/>
      <c r="G35" s="414"/>
      <c r="H35" s="414"/>
      <c r="I35" s="415"/>
      <c r="J35" s="387" t="s">
        <v>92</v>
      </c>
      <c r="K35" s="387"/>
      <c r="L35" s="387"/>
      <c r="M35" s="387"/>
      <c r="N35" s="387"/>
      <c r="O35" s="403">
        <v>1585</v>
      </c>
      <c r="P35" s="404"/>
      <c r="Q35" s="404"/>
      <c r="R35" s="404"/>
      <c r="S35" s="404"/>
      <c r="T35" s="405"/>
      <c r="U35" s="406">
        <v>1168</v>
      </c>
      <c r="V35" s="406"/>
      <c r="W35" s="406"/>
      <c r="X35" s="406"/>
      <c r="Y35" s="406"/>
      <c r="Z35" s="406"/>
      <c r="AA35" s="406">
        <v>2303</v>
      </c>
      <c r="AB35" s="406"/>
      <c r="AC35" s="406"/>
      <c r="AD35" s="406"/>
      <c r="AE35" s="406"/>
      <c r="AF35" s="407"/>
      <c r="AG35" s="408">
        <v>360</v>
      </c>
      <c r="AH35" s="408"/>
      <c r="AI35" s="408"/>
      <c r="AJ35" s="408"/>
      <c r="AK35" s="408"/>
      <c r="AL35" s="409"/>
      <c r="AM35" s="406">
        <v>692</v>
      </c>
      <c r="AN35" s="406"/>
      <c r="AO35" s="406"/>
      <c r="AP35" s="406"/>
      <c r="AQ35" s="406"/>
      <c r="AR35" s="407"/>
    </row>
    <row r="36" spans="1:48" s="187" customFormat="1" ht="15" customHeight="1">
      <c r="A36" s="186"/>
      <c r="B36" s="392" t="s">
        <v>3</v>
      </c>
      <c r="C36" s="393"/>
      <c r="D36" s="393"/>
      <c r="E36" s="393"/>
      <c r="F36" s="393"/>
      <c r="G36" s="393"/>
      <c r="H36" s="393"/>
      <c r="I36" s="394"/>
      <c r="J36" s="398" t="s">
        <v>91</v>
      </c>
      <c r="K36" s="398"/>
      <c r="L36" s="398"/>
      <c r="M36" s="398"/>
      <c r="N36" s="398"/>
      <c r="O36" s="385">
        <f t="shared" ref="O36:O37" si="0">O18+O20+O22+O24+O26+O28+O30+O32+O34</f>
        <v>21921</v>
      </c>
      <c r="P36" s="385"/>
      <c r="Q36" s="385"/>
      <c r="R36" s="385"/>
      <c r="S36" s="385"/>
      <c r="T36" s="385"/>
      <c r="U36" s="385">
        <f>U18+U20+U22+U24+U26+U28+U30+U32+U34</f>
        <v>22047</v>
      </c>
      <c r="V36" s="385"/>
      <c r="W36" s="385"/>
      <c r="X36" s="385"/>
      <c r="Y36" s="385"/>
      <c r="Z36" s="385"/>
      <c r="AA36" s="385">
        <f t="shared" ref="AA36:AA37" si="1">AA18+AA20+AA22+AA24+AA26+AA28+AA30+AA32+AA34</f>
        <v>22075</v>
      </c>
      <c r="AB36" s="385"/>
      <c r="AC36" s="385"/>
      <c r="AD36" s="385"/>
      <c r="AE36" s="385"/>
      <c r="AF36" s="385"/>
      <c r="AG36" s="399">
        <f t="shared" ref="AG36:AG37" si="2">AG18+AG20+AG22+AG24+AG26+AG28+AG30+AG32+AG34</f>
        <v>22081</v>
      </c>
      <c r="AH36" s="399"/>
      <c r="AI36" s="399"/>
      <c r="AJ36" s="399"/>
      <c r="AK36" s="399"/>
      <c r="AL36" s="400"/>
      <c r="AM36" s="385">
        <f>AM18+AM20+AM22+AM24+AM26+AM28+AM30+AM32+AM34</f>
        <v>22001</v>
      </c>
      <c r="AN36" s="385"/>
      <c r="AO36" s="385"/>
      <c r="AP36" s="385"/>
      <c r="AQ36" s="385"/>
      <c r="AR36" s="386"/>
    </row>
    <row r="37" spans="1:48" s="187" customFormat="1" ht="15" customHeight="1">
      <c r="A37" s="186"/>
      <c r="B37" s="395"/>
      <c r="C37" s="396"/>
      <c r="D37" s="396"/>
      <c r="E37" s="396"/>
      <c r="F37" s="396"/>
      <c r="G37" s="396"/>
      <c r="H37" s="396"/>
      <c r="I37" s="397"/>
      <c r="J37" s="387" t="s">
        <v>92</v>
      </c>
      <c r="K37" s="387"/>
      <c r="L37" s="387"/>
      <c r="M37" s="387"/>
      <c r="N37" s="387"/>
      <c r="O37" s="388">
        <f t="shared" si="0"/>
        <v>15153737</v>
      </c>
      <c r="P37" s="388"/>
      <c r="Q37" s="388"/>
      <c r="R37" s="388"/>
      <c r="S37" s="388"/>
      <c r="T37" s="388"/>
      <c r="U37" s="388">
        <f>U19+U21+U23+U25+U27+U29+U31+U33+U35</f>
        <v>15297703</v>
      </c>
      <c r="V37" s="388"/>
      <c r="W37" s="388"/>
      <c r="X37" s="388"/>
      <c r="Y37" s="388"/>
      <c r="Z37" s="388"/>
      <c r="AA37" s="388">
        <f t="shared" si="1"/>
        <v>15382898</v>
      </c>
      <c r="AB37" s="388"/>
      <c r="AC37" s="388"/>
      <c r="AD37" s="388"/>
      <c r="AE37" s="388"/>
      <c r="AF37" s="388"/>
      <c r="AG37" s="389">
        <f t="shared" si="2"/>
        <v>15412673</v>
      </c>
      <c r="AH37" s="389"/>
      <c r="AI37" s="389"/>
      <c r="AJ37" s="389"/>
      <c r="AK37" s="389"/>
      <c r="AL37" s="390"/>
      <c r="AM37" s="388">
        <f>AM19+AM21+AM23+AM25+AM27+AM29+AM31+AM33+AM35</f>
        <v>15328798</v>
      </c>
      <c r="AN37" s="388"/>
      <c r="AO37" s="388"/>
      <c r="AP37" s="388"/>
      <c r="AQ37" s="388"/>
      <c r="AR37" s="391"/>
    </row>
    <row r="38" spans="1:48" s="187" customFormat="1">
      <c r="A38" s="191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88"/>
      <c r="P38" s="188"/>
      <c r="Q38" s="188"/>
      <c r="R38" s="188"/>
      <c r="S38" s="188"/>
      <c r="AD38" s="196"/>
      <c r="AE38" s="196"/>
      <c r="AF38" s="196"/>
      <c r="AI38" s="384" t="s">
        <v>86</v>
      </c>
      <c r="AJ38" s="384"/>
      <c r="AK38" s="384"/>
      <c r="AL38" s="384"/>
      <c r="AM38" s="384"/>
      <c r="AN38" s="384"/>
      <c r="AO38" s="384"/>
      <c r="AP38" s="384"/>
      <c r="AQ38" s="384"/>
      <c r="AR38" s="384"/>
      <c r="AS38" s="127"/>
      <c r="AT38" s="191"/>
      <c r="AU38" s="191"/>
      <c r="AV38" s="186"/>
    </row>
    <row r="39" spans="1:48" s="183" customFormat="1">
      <c r="B39" s="188" t="s">
        <v>101</v>
      </c>
      <c r="C39" s="197"/>
    </row>
    <row r="40" spans="1:48" s="183" customFormat="1">
      <c r="B40" s="198"/>
    </row>
    <row r="41" spans="1:48" s="187" customFormat="1" ht="12.2" customHeight="1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Y41" s="191"/>
      <c r="Z41" s="191"/>
      <c r="AA41" s="191"/>
      <c r="AB41" s="191"/>
      <c r="AC41" s="191"/>
      <c r="AD41" s="191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1"/>
      <c r="AR41" s="191"/>
      <c r="AS41" s="186"/>
    </row>
  </sheetData>
  <sheetProtection selectLockedCells="1" selectUnlockedCells="1"/>
  <mergeCells count="193">
    <mergeCell ref="B5:N5"/>
    <mergeCell ref="O5:T5"/>
    <mergeCell ref="U5:Z5"/>
    <mergeCell ref="AA5:AF5"/>
    <mergeCell ref="AG5:AL5"/>
    <mergeCell ref="AM5:AR5"/>
    <mergeCell ref="A2:AT2"/>
    <mergeCell ref="AF3:AR3"/>
    <mergeCell ref="B4:N4"/>
    <mergeCell ref="O4:T4"/>
    <mergeCell ref="U4:Z4"/>
    <mergeCell ref="AA4:AF4"/>
    <mergeCell ref="AG4:AL4"/>
    <mergeCell ref="AM4:AR4"/>
    <mergeCell ref="AM6:AR6"/>
    <mergeCell ref="J7:N7"/>
    <mergeCell ref="O7:T7"/>
    <mergeCell ref="U7:Z7"/>
    <mergeCell ref="AA7:AF7"/>
    <mergeCell ref="AG7:AL7"/>
    <mergeCell ref="AM7:AR7"/>
    <mergeCell ref="B6:I7"/>
    <mergeCell ref="J6:N6"/>
    <mergeCell ref="O6:T6"/>
    <mergeCell ref="U6:Z6"/>
    <mergeCell ref="AA6:AF6"/>
    <mergeCell ref="AG6:AL6"/>
    <mergeCell ref="B9:N9"/>
    <mergeCell ref="O9:T9"/>
    <mergeCell ref="U9:Z9"/>
    <mergeCell ref="AA9:AF9"/>
    <mergeCell ref="AG9:AL9"/>
    <mergeCell ref="AM9:AR9"/>
    <mergeCell ref="B8:N8"/>
    <mergeCell ref="O8:T8"/>
    <mergeCell ref="U8:Z8"/>
    <mergeCell ref="AA8:AF8"/>
    <mergeCell ref="AG8:AL8"/>
    <mergeCell ref="AM8:AR8"/>
    <mergeCell ref="AM10:AR10"/>
    <mergeCell ref="H11:N11"/>
    <mergeCell ref="O11:T11"/>
    <mergeCell ref="U11:Z11"/>
    <mergeCell ref="AA11:AF11"/>
    <mergeCell ref="AG11:AL11"/>
    <mergeCell ref="AM11:AR11"/>
    <mergeCell ref="B10:G11"/>
    <mergeCell ref="H10:N10"/>
    <mergeCell ref="O10:T10"/>
    <mergeCell ref="U10:Z10"/>
    <mergeCell ref="AA10:AF10"/>
    <mergeCell ref="AG10:AL10"/>
    <mergeCell ref="AI12:AR12"/>
    <mergeCell ref="A14:AS14"/>
    <mergeCell ref="AK15:AR15"/>
    <mergeCell ref="B16:N16"/>
    <mergeCell ref="O16:T17"/>
    <mergeCell ref="U16:Z17"/>
    <mergeCell ref="AA16:AF17"/>
    <mergeCell ref="AG16:AL17"/>
    <mergeCell ref="AM16:AR17"/>
    <mergeCell ref="B17:N17"/>
    <mergeCell ref="AM18:AR18"/>
    <mergeCell ref="J19:N19"/>
    <mergeCell ref="O19:T19"/>
    <mergeCell ref="U19:Z19"/>
    <mergeCell ref="AA19:AF19"/>
    <mergeCell ref="AG19:AL19"/>
    <mergeCell ref="AM19:AR19"/>
    <mergeCell ref="B18:I19"/>
    <mergeCell ref="J18:N18"/>
    <mergeCell ref="O18:T18"/>
    <mergeCell ref="U18:Z18"/>
    <mergeCell ref="AA18:AF18"/>
    <mergeCell ref="AG18:AL18"/>
    <mergeCell ref="AM20:AR20"/>
    <mergeCell ref="J21:N21"/>
    <mergeCell ref="O21:T21"/>
    <mergeCell ref="U21:Z21"/>
    <mergeCell ref="AA21:AF21"/>
    <mergeCell ref="AG21:AL21"/>
    <mergeCell ref="AM21:AR21"/>
    <mergeCell ref="B20:I21"/>
    <mergeCell ref="J20:N20"/>
    <mergeCell ref="O20:T20"/>
    <mergeCell ref="U20:Z20"/>
    <mergeCell ref="AA20:AF20"/>
    <mergeCell ref="AG20:AL20"/>
    <mergeCell ref="AM22:AR22"/>
    <mergeCell ref="J23:N23"/>
    <mergeCell ref="O23:T23"/>
    <mergeCell ref="U23:Z23"/>
    <mergeCell ref="AA23:AF23"/>
    <mergeCell ref="AG23:AL23"/>
    <mergeCell ref="AM23:AR23"/>
    <mergeCell ref="B22:I23"/>
    <mergeCell ref="J22:N22"/>
    <mergeCell ref="O22:T22"/>
    <mergeCell ref="U22:Z22"/>
    <mergeCell ref="AA22:AF22"/>
    <mergeCell ref="AG22:AL22"/>
    <mergeCell ref="AM24:AR24"/>
    <mergeCell ref="J25:N25"/>
    <mergeCell ref="O25:T25"/>
    <mergeCell ref="U25:Z25"/>
    <mergeCell ref="AA25:AF25"/>
    <mergeCell ref="AG25:AL25"/>
    <mergeCell ref="AM25:AR25"/>
    <mergeCell ref="B24:I25"/>
    <mergeCell ref="J24:N24"/>
    <mergeCell ref="O24:T24"/>
    <mergeCell ref="U24:Z24"/>
    <mergeCell ref="AA24:AF24"/>
    <mergeCell ref="AG24:AL24"/>
    <mergeCell ref="AM26:AR26"/>
    <mergeCell ref="J27:N27"/>
    <mergeCell ref="O27:T27"/>
    <mergeCell ref="U27:Z27"/>
    <mergeCell ref="AA27:AF27"/>
    <mergeCell ref="AG27:AL27"/>
    <mergeCell ref="AM27:AR27"/>
    <mergeCell ref="B26:I27"/>
    <mergeCell ref="J26:N26"/>
    <mergeCell ref="O26:T26"/>
    <mergeCell ref="U26:Z26"/>
    <mergeCell ref="AA26:AF26"/>
    <mergeCell ref="AG26:AL26"/>
    <mergeCell ref="AM28:AR28"/>
    <mergeCell ref="J29:N29"/>
    <mergeCell ref="O29:T29"/>
    <mergeCell ref="U29:Z29"/>
    <mergeCell ref="AA29:AF29"/>
    <mergeCell ref="AG29:AL29"/>
    <mergeCell ref="AM29:AR29"/>
    <mergeCell ref="B28:I29"/>
    <mergeCell ref="J28:N28"/>
    <mergeCell ref="O28:T28"/>
    <mergeCell ref="U28:Z28"/>
    <mergeCell ref="AA28:AF28"/>
    <mergeCell ref="AG28:AL28"/>
    <mergeCell ref="AM30:AR30"/>
    <mergeCell ref="J31:N31"/>
    <mergeCell ref="O31:T31"/>
    <mergeCell ref="U31:Z31"/>
    <mergeCell ref="AA31:AF31"/>
    <mergeCell ref="AG31:AL31"/>
    <mergeCell ref="AM31:AR31"/>
    <mergeCell ref="B30:I31"/>
    <mergeCell ref="J30:N30"/>
    <mergeCell ref="O30:T30"/>
    <mergeCell ref="U30:Z30"/>
    <mergeCell ref="AA30:AF30"/>
    <mergeCell ref="AG30:AL30"/>
    <mergeCell ref="AM32:AR32"/>
    <mergeCell ref="J33:N33"/>
    <mergeCell ref="O33:T33"/>
    <mergeCell ref="U33:Z33"/>
    <mergeCell ref="AA33:AF33"/>
    <mergeCell ref="AG33:AL33"/>
    <mergeCell ref="AM33:AR33"/>
    <mergeCell ref="B32:I33"/>
    <mergeCell ref="J32:N32"/>
    <mergeCell ref="O32:T32"/>
    <mergeCell ref="U32:Z32"/>
    <mergeCell ref="AA32:AF32"/>
    <mergeCell ref="AG32:AL32"/>
    <mergeCell ref="AM34:AR34"/>
    <mergeCell ref="J35:N35"/>
    <mergeCell ref="O35:T35"/>
    <mergeCell ref="U35:Z35"/>
    <mergeCell ref="AA35:AF35"/>
    <mergeCell ref="AG35:AL35"/>
    <mergeCell ref="AM35:AR35"/>
    <mergeCell ref="B34:I35"/>
    <mergeCell ref="J34:N34"/>
    <mergeCell ref="O34:T34"/>
    <mergeCell ref="U34:Z34"/>
    <mergeCell ref="AA34:AF34"/>
    <mergeCell ref="AG34:AL34"/>
    <mergeCell ref="AI38:AR38"/>
    <mergeCell ref="AM36:AR36"/>
    <mergeCell ref="J37:N37"/>
    <mergeCell ref="O37:T37"/>
    <mergeCell ref="U37:Z37"/>
    <mergeCell ref="AA37:AF37"/>
    <mergeCell ref="AG37:AL37"/>
    <mergeCell ref="AM37:AR37"/>
    <mergeCell ref="B36:I37"/>
    <mergeCell ref="J36:N36"/>
    <mergeCell ref="O36:T36"/>
    <mergeCell ref="U36:Z36"/>
    <mergeCell ref="AA36:AF36"/>
    <mergeCell ref="AG36:AL36"/>
  </mergeCells>
  <phoneticPr fontId="37"/>
  <pageMargins left="0.75138888888888899" right="0.75138888888888899" top="0.78680555555555598" bottom="0.78680555555555598" header="0.51041666666666696" footer="0"/>
  <pageSetup paperSize="9" scale="94" firstPageNumber="39" pageOrder="overThenDown" orientation="portrait" useFirstPageNumber="1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T103"/>
  <sheetViews>
    <sheetView view="pageBreakPreview" zoomScale="115" zoomScaleNormal="100" zoomScaleSheetLayoutView="115" workbookViewId="0"/>
  </sheetViews>
  <sheetFormatPr defaultColWidth="1.875" defaultRowHeight="13.5"/>
  <cols>
    <col min="1" max="1" width="1.875" style="1" customWidth="1"/>
    <col min="2" max="23" width="1.875" style="1"/>
    <col min="24" max="24" width="2.75" style="1" customWidth="1"/>
    <col min="25" max="31" width="1.875" style="1"/>
    <col min="32" max="32" width="2.75" style="1" customWidth="1"/>
    <col min="33" max="39" width="1.875" style="1"/>
    <col min="40" max="40" width="2.75" style="1" customWidth="1"/>
    <col min="41" max="16384" width="1.875" style="1"/>
  </cols>
  <sheetData>
    <row r="2" spans="1:45" s="113" customFormat="1">
      <c r="A2" s="459" t="s">
        <v>292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</row>
    <row r="3" spans="1:45" s="113" customFormat="1" ht="13.7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E3" s="460" t="s">
        <v>25</v>
      </c>
      <c r="AF3" s="460"/>
      <c r="AG3" s="460"/>
      <c r="AH3" s="460"/>
      <c r="AI3" s="460"/>
      <c r="AJ3" s="460"/>
      <c r="AK3" s="460"/>
    </row>
    <row r="4" spans="1:45" s="113" customFormat="1" ht="15" customHeight="1">
      <c r="A4" s="98"/>
      <c r="B4" s="461" t="s">
        <v>1</v>
      </c>
      <c r="C4" s="462"/>
      <c r="D4" s="462"/>
      <c r="E4" s="462"/>
      <c r="F4" s="462"/>
      <c r="G4" s="462"/>
      <c r="H4" s="462"/>
      <c r="I4" s="463"/>
      <c r="J4" s="464" t="s">
        <v>102</v>
      </c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R4" s="69"/>
    </row>
    <row r="5" spans="1:45" s="113" customFormat="1" ht="15" customHeight="1">
      <c r="A5" s="72"/>
      <c r="B5" s="465" t="s">
        <v>35</v>
      </c>
      <c r="C5" s="465"/>
      <c r="D5" s="465"/>
      <c r="E5" s="465"/>
      <c r="F5" s="465"/>
      <c r="G5" s="465"/>
      <c r="H5" s="465"/>
      <c r="I5" s="465"/>
      <c r="J5" s="466" t="s">
        <v>3</v>
      </c>
      <c r="K5" s="466"/>
      <c r="L5" s="466"/>
      <c r="M5" s="466"/>
      <c r="N5" s="466"/>
      <c r="O5" s="466"/>
      <c r="P5" s="466"/>
      <c r="Q5" s="467" t="s">
        <v>103</v>
      </c>
      <c r="R5" s="467"/>
      <c r="S5" s="467"/>
      <c r="T5" s="467"/>
      <c r="U5" s="467"/>
      <c r="V5" s="467"/>
      <c r="W5" s="467"/>
      <c r="X5" s="468" t="s">
        <v>104</v>
      </c>
      <c r="Y5" s="468"/>
      <c r="Z5" s="468"/>
      <c r="AA5" s="468"/>
      <c r="AB5" s="468"/>
      <c r="AC5" s="468"/>
      <c r="AD5" s="468"/>
      <c r="AE5" s="469" t="s">
        <v>357</v>
      </c>
      <c r="AF5" s="469"/>
      <c r="AG5" s="469"/>
      <c r="AH5" s="469"/>
      <c r="AI5" s="469"/>
      <c r="AJ5" s="469"/>
      <c r="AK5" s="469"/>
      <c r="AR5" s="75"/>
      <c r="AS5" s="75"/>
    </row>
    <row r="6" spans="1:45" s="113" customFormat="1" ht="15" customHeight="1">
      <c r="A6" s="98"/>
      <c r="B6" s="470" t="s">
        <v>275</v>
      </c>
      <c r="C6" s="471"/>
      <c r="D6" s="471"/>
      <c r="E6" s="471"/>
      <c r="F6" s="471"/>
      <c r="G6" s="471"/>
      <c r="H6" s="471"/>
      <c r="I6" s="472"/>
      <c r="J6" s="473">
        <v>31128</v>
      </c>
      <c r="K6" s="473"/>
      <c r="L6" s="473"/>
      <c r="M6" s="473"/>
      <c r="N6" s="473"/>
      <c r="O6" s="473"/>
      <c r="P6" s="473"/>
      <c r="Q6" s="473">
        <v>9917</v>
      </c>
      <c r="R6" s="473"/>
      <c r="S6" s="473"/>
      <c r="T6" s="473"/>
      <c r="U6" s="473"/>
      <c r="V6" s="473"/>
      <c r="W6" s="473"/>
      <c r="X6" s="474">
        <f>ROUND(Q6/J6*100,1)</f>
        <v>31.9</v>
      </c>
      <c r="Y6" s="474"/>
      <c r="Z6" s="474"/>
      <c r="AA6" s="474"/>
      <c r="AB6" s="474"/>
      <c r="AC6" s="474"/>
      <c r="AD6" s="474"/>
      <c r="AE6" s="473">
        <v>9568</v>
      </c>
      <c r="AF6" s="473"/>
      <c r="AG6" s="473"/>
      <c r="AH6" s="473"/>
      <c r="AI6" s="473"/>
      <c r="AJ6" s="473"/>
      <c r="AK6" s="475"/>
      <c r="AR6" s="120"/>
    </row>
    <row r="7" spans="1:45" s="113" customFormat="1" ht="15" customHeight="1">
      <c r="A7" s="98"/>
      <c r="B7" s="470" t="s">
        <v>330</v>
      </c>
      <c r="C7" s="471"/>
      <c r="D7" s="471"/>
      <c r="E7" s="471"/>
      <c r="F7" s="471"/>
      <c r="G7" s="471"/>
      <c r="H7" s="471"/>
      <c r="I7" s="472"/>
      <c r="J7" s="473">
        <v>31300</v>
      </c>
      <c r="K7" s="473"/>
      <c r="L7" s="473"/>
      <c r="M7" s="473"/>
      <c r="N7" s="473"/>
      <c r="O7" s="473"/>
      <c r="P7" s="473"/>
      <c r="Q7" s="473">
        <v>9613</v>
      </c>
      <c r="R7" s="473"/>
      <c r="S7" s="473"/>
      <c r="T7" s="473"/>
      <c r="U7" s="473"/>
      <c r="V7" s="473"/>
      <c r="W7" s="473"/>
      <c r="X7" s="474">
        <f>ROUND(Q7/J7*100,1)</f>
        <v>30.7</v>
      </c>
      <c r="Y7" s="474"/>
      <c r="Z7" s="474"/>
      <c r="AA7" s="474"/>
      <c r="AB7" s="474"/>
      <c r="AC7" s="474"/>
      <c r="AD7" s="474"/>
      <c r="AE7" s="473">
        <v>9811</v>
      </c>
      <c r="AF7" s="473"/>
      <c r="AG7" s="473"/>
      <c r="AH7" s="473"/>
      <c r="AI7" s="473"/>
      <c r="AJ7" s="473"/>
      <c r="AK7" s="475"/>
      <c r="AR7" s="120"/>
    </row>
    <row r="8" spans="1:45" s="113" customFormat="1" ht="15" customHeight="1">
      <c r="A8" s="98"/>
      <c r="B8" s="470" t="s">
        <v>328</v>
      </c>
      <c r="C8" s="471"/>
      <c r="D8" s="471"/>
      <c r="E8" s="471"/>
      <c r="F8" s="471"/>
      <c r="G8" s="471"/>
      <c r="H8" s="471"/>
      <c r="I8" s="472"/>
      <c r="J8" s="473">
        <v>31497</v>
      </c>
      <c r="K8" s="473"/>
      <c r="L8" s="473"/>
      <c r="M8" s="473"/>
      <c r="N8" s="473"/>
      <c r="O8" s="473"/>
      <c r="P8" s="473"/>
      <c r="Q8" s="473">
        <v>9412</v>
      </c>
      <c r="R8" s="473"/>
      <c r="S8" s="473"/>
      <c r="T8" s="473"/>
      <c r="U8" s="473"/>
      <c r="V8" s="473"/>
      <c r="W8" s="473"/>
      <c r="X8" s="474">
        <f t="shared" ref="X8" si="0">ROUND(Q8/J8*100,1)</f>
        <v>29.9</v>
      </c>
      <c r="Y8" s="474"/>
      <c r="Z8" s="474"/>
      <c r="AA8" s="474"/>
      <c r="AB8" s="474"/>
      <c r="AC8" s="474"/>
      <c r="AD8" s="474"/>
      <c r="AE8" s="473">
        <v>9567</v>
      </c>
      <c r="AF8" s="473"/>
      <c r="AG8" s="473"/>
      <c r="AH8" s="473"/>
      <c r="AI8" s="473"/>
      <c r="AJ8" s="473"/>
      <c r="AK8" s="475"/>
    </row>
    <row r="9" spans="1:45" s="113" customFormat="1" ht="15" customHeight="1">
      <c r="A9" s="98"/>
      <c r="B9" s="470" t="s">
        <v>352</v>
      </c>
      <c r="C9" s="471"/>
      <c r="D9" s="471"/>
      <c r="E9" s="471"/>
      <c r="F9" s="471"/>
      <c r="G9" s="471"/>
      <c r="H9" s="471"/>
      <c r="I9" s="472"/>
      <c r="J9" s="473">
        <v>31381</v>
      </c>
      <c r="K9" s="473"/>
      <c r="L9" s="473"/>
      <c r="M9" s="473"/>
      <c r="N9" s="473"/>
      <c r="O9" s="473"/>
      <c r="P9" s="473"/>
      <c r="Q9" s="473">
        <v>9026</v>
      </c>
      <c r="R9" s="473"/>
      <c r="S9" s="473"/>
      <c r="T9" s="473"/>
      <c r="U9" s="473"/>
      <c r="V9" s="473"/>
      <c r="W9" s="473"/>
      <c r="X9" s="474">
        <f t="shared" ref="X9" si="1">ROUND(Q9/J9*100,1)</f>
        <v>28.8</v>
      </c>
      <c r="Y9" s="474"/>
      <c r="Z9" s="474"/>
      <c r="AA9" s="474"/>
      <c r="AB9" s="474"/>
      <c r="AC9" s="474"/>
      <c r="AD9" s="474"/>
      <c r="AE9" s="473">
        <v>9312</v>
      </c>
      <c r="AF9" s="473"/>
      <c r="AG9" s="473"/>
      <c r="AH9" s="473"/>
      <c r="AI9" s="473"/>
      <c r="AJ9" s="473"/>
      <c r="AK9" s="475"/>
      <c r="AR9" s="120"/>
    </row>
    <row r="10" spans="1:45" s="113" customFormat="1" ht="15" customHeight="1">
      <c r="A10" s="98"/>
      <c r="B10" s="476" t="s">
        <v>368</v>
      </c>
      <c r="C10" s="477"/>
      <c r="D10" s="477"/>
      <c r="E10" s="477"/>
      <c r="F10" s="477"/>
      <c r="G10" s="477"/>
      <c r="H10" s="477"/>
      <c r="I10" s="478"/>
      <c r="J10" s="479">
        <v>31682</v>
      </c>
      <c r="K10" s="479"/>
      <c r="L10" s="479"/>
      <c r="M10" s="479"/>
      <c r="N10" s="479"/>
      <c r="O10" s="479"/>
      <c r="P10" s="479"/>
      <c r="Q10" s="479">
        <v>8601</v>
      </c>
      <c r="R10" s="479"/>
      <c r="S10" s="479"/>
      <c r="T10" s="479"/>
      <c r="U10" s="479"/>
      <c r="V10" s="479"/>
      <c r="W10" s="479"/>
      <c r="X10" s="480">
        <f>ROUND(Q10/J10*100,1)</f>
        <v>27.1</v>
      </c>
      <c r="Y10" s="480"/>
      <c r="Z10" s="480"/>
      <c r="AA10" s="480"/>
      <c r="AB10" s="480"/>
      <c r="AC10" s="480"/>
      <c r="AD10" s="480"/>
      <c r="AE10" s="479">
        <v>9022</v>
      </c>
      <c r="AF10" s="479"/>
      <c r="AG10" s="479"/>
      <c r="AH10" s="479"/>
      <c r="AI10" s="479"/>
      <c r="AJ10" s="479"/>
      <c r="AK10" s="481"/>
      <c r="AR10" s="120"/>
    </row>
    <row r="11" spans="1:45" s="113" customFormat="1" ht="18" customHeight="1">
      <c r="A11" s="98"/>
      <c r="AC11" s="75"/>
      <c r="AD11" s="75"/>
      <c r="AE11" s="98"/>
      <c r="AF11" s="75"/>
      <c r="AG11" s="98"/>
      <c r="AH11" s="98"/>
      <c r="AI11" s="98"/>
      <c r="AJ11" s="98"/>
      <c r="AK11" s="75"/>
      <c r="AL11" s="75"/>
      <c r="AM11" s="75"/>
      <c r="AN11" s="75"/>
      <c r="AO11" s="75"/>
      <c r="AP11" s="98"/>
    </row>
    <row r="12" spans="1:45" s="113" customFormat="1" ht="15" customHeight="1">
      <c r="A12" s="98"/>
      <c r="B12" s="461" t="s">
        <v>1</v>
      </c>
      <c r="C12" s="462"/>
      <c r="D12" s="462"/>
      <c r="E12" s="462"/>
      <c r="F12" s="462"/>
      <c r="G12" s="462"/>
      <c r="H12" s="462"/>
      <c r="I12" s="463"/>
      <c r="J12" s="482" t="s">
        <v>105</v>
      </c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</row>
    <row r="13" spans="1:45" s="113" customFormat="1" ht="15" customHeight="1">
      <c r="A13" s="72"/>
      <c r="B13" s="465" t="s">
        <v>35</v>
      </c>
      <c r="C13" s="465"/>
      <c r="D13" s="465"/>
      <c r="E13" s="465"/>
      <c r="F13" s="465"/>
      <c r="G13" s="465"/>
      <c r="H13" s="465"/>
      <c r="I13" s="465"/>
      <c r="J13" s="466" t="s">
        <v>3</v>
      </c>
      <c r="K13" s="466"/>
      <c r="L13" s="466"/>
      <c r="M13" s="466"/>
      <c r="N13" s="466"/>
      <c r="O13" s="466"/>
      <c r="P13" s="466"/>
      <c r="Q13" s="468" t="s">
        <v>106</v>
      </c>
      <c r="R13" s="468"/>
      <c r="S13" s="468"/>
      <c r="T13" s="468"/>
      <c r="U13" s="468"/>
      <c r="V13" s="468"/>
      <c r="W13" s="468"/>
      <c r="X13" s="468" t="s">
        <v>104</v>
      </c>
      <c r="Y13" s="468"/>
      <c r="Z13" s="468"/>
      <c r="AA13" s="468"/>
      <c r="AB13" s="468"/>
      <c r="AC13" s="468"/>
      <c r="AD13" s="468"/>
      <c r="AE13" s="469" t="s">
        <v>357</v>
      </c>
      <c r="AF13" s="469"/>
      <c r="AG13" s="469"/>
      <c r="AH13" s="469"/>
      <c r="AI13" s="469"/>
      <c r="AJ13" s="469"/>
      <c r="AK13" s="469"/>
    </row>
    <row r="14" spans="1:45" s="113" customFormat="1" ht="15" customHeight="1">
      <c r="A14" s="98"/>
      <c r="B14" s="470" t="s">
        <v>275</v>
      </c>
      <c r="C14" s="471"/>
      <c r="D14" s="471"/>
      <c r="E14" s="471"/>
      <c r="F14" s="471"/>
      <c r="G14" s="471"/>
      <c r="H14" s="471"/>
      <c r="I14" s="471"/>
      <c r="J14" s="483">
        <v>74074</v>
      </c>
      <c r="K14" s="483"/>
      <c r="L14" s="483"/>
      <c r="M14" s="483"/>
      <c r="N14" s="483"/>
      <c r="O14" s="483"/>
      <c r="P14" s="483"/>
      <c r="Q14" s="483">
        <v>15556</v>
      </c>
      <c r="R14" s="483"/>
      <c r="S14" s="483"/>
      <c r="T14" s="483"/>
      <c r="U14" s="483"/>
      <c r="V14" s="483"/>
      <c r="W14" s="483"/>
      <c r="X14" s="474">
        <f t="shared" ref="X14:X16" si="2">ROUND(Q14/J14*100,1)</f>
        <v>21</v>
      </c>
      <c r="Y14" s="474"/>
      <c r="Z14" s="474"/>
      <c r="AA14" s="474"/>
      <c r="AB14" s="474"/>
      <c r="AC14" s="474"/>
      <c r="AD14" s="474"/>
      <c r="AE14" s="483">
        <v>16072</v>
      </c>
      <c r="AF14" s="483"/>
      <c r="AG14" s="483"/>
      <c r="AH14" s="483"/>
      <c r="AI14" s="483"/>
      <c r="AJ14" s="483"/>
      <c r="AK14" s="484"/>
    </row>
    <row r="15" spans="1:45" s="113" customFormat="1" ht="15" customHeight="1">
      <c r="A15" s="98"/>
      <c r="B15" s="470" t="s">
        <v>330</v>
      </c>
      <c r="C15" s="471"/>
      <c r="D15" s="471"/>
      <c r="E15" s="471"/>
      <c r="F15" s="471"/>
      <c r="G15" s="471"/>
      <c r="H15" s="471"/>
      <c r="I15" s="471"/>
      <c r="J15" s="483">
        <v>73665</v>
      </c>
      <c r="K15" s="483"/>
      <c r="L15" s="483"/>
      <c r="M15" s="483"/>
      <c r="N15" s="483"/>
      <c r="O15" s="483"/>
      <c r="P15" s="483"/>
      <c r="Q15" s="483">
        <v>14888</v>
      </c>
      <c r="R15" s="483"/>
      <c r="S15" s="483"/>
      <c r="T15" s="483"/>
      <c r="U15" s="483"/>
      <c r="V15" s="483"/>
      <c r="W15" s="483"/>
      <c r="X15" s="474">
        <f t="shared" si="2"/>
        <v>20.2</v>
      </c>
      <c r="Y15" s="474"/>
      <c r="Z15" s="474"/>
      <c r="AA15" s="474"/>
      <c r="AB15" s="474"/>
      <c r="AC15" s="474"/>
      <c r="AD15" s="474"/>
      <c r="AE15" s="483">
        <v>15302</v>
      </c>
      <c r="AF15" s="483"/>
      <c r="AG15" s="483"/>
      <c r="AH15" s="483"/>
      <c r="AI15" s="483"/>
      <c r="AJ15" s="483"/>
      <c r="AK15" s="484"/>
    </row>
    <row r="16" spans="1:45" s="113" customFormat="1" ht="15" customHeight="1">
      <c r="A16" s="98"/>
      <c r="B16" s="470" t="s">
        <v>328</v>
      </c>
      <c r="C16" s="471"/>
      <c r="D16" s="471"/>
      <c r="E16" s="471"/>
      <c r="F16" s="471"/>
      <c r="G16" s="471"/>
      <c r="H16" s="471"/>
      <c r="I16" s="472"/>
      <c r="J16" s="483">
        <v>73268</v>
      </c>
      <c r="K16" s="483"/>
      <c r="L16" s="483"/>
      <c r="M16" s="483"/>
      <c r="N16" s="483"/>
      <c r="O16" s="483"/>
      <c r="P16" s="483"/>
      <c r="Q16" s="483">
        <v>14435</v>
      </c>
      <c r="R16" s="483"/>
      <c r="S16" s="483"/>
      <c r="T16" s="483"/>
      <c r="U16" s="483"/>
      <c r="V16" s="483"/>
      <c r="W16" s="483"/>
      <c r="X16" s="474">
        <f t="shared" si="2"/>
        <v>19.7</v>
      </c>
      <c r="Y16" s="474"/>
      <c r="Z16" s="474"/>
      <c r="AA16" s="474"/>
      <c r="AB16" s="474"/>
      <c r="AC16" s="474"/>
      <c r="AD16" s="474"/>
      <c r="AE16" s="483">
        <v>14783</v>
      </c>
      <c r="AF16" s="483"/>
      <c r="AG16" s="483"/>
      <c r="AH16" s="483"/>
      <c r="AI16" s="483"/>
      <c r="AJ16" s="483"/>
      <c r="AK16" s="484"/>
    </row>
    <row r="17" spans="1:92" s="113" customFormat="1" ht="15" customHeight="1">
      <c r="A17" s="98"/>
      <c r="B17" s="470" t="s">
        <v>352</v>
      </c>
      <c r="C17" s="471"/>
      <c r="D17" s="471"/>
      <c r="E17" s="471"/>
      <c r="F17" s="471"/>
      <c r="G17" s="471"/>
      <c r="H17" s="471"/>
      <c r="I17" s="472"/>
      <c r="J17" s="483">
        <v>72693</v>
      </c>
      <c r="K17" s="483"/>
      <c r="L17" s="483"/>
      <c r="M17" s="483"/>
      <c r="N17" s="483"/>
      <c r="O17" s="483"/>
      <c r="P17" s="483"/>
      <c r="Q17" s="483">
        <v>13650</v>
      </c>
      <c r="R17" s="483"/>
      <c r="S17" s="483"/>
      <c r="T17" s="483"/>
      <c r="U17" s="483"/>
      <c r="V17" s="483"/>
      <c r="W17" s="483"/>
      <c r="X17" s="474">
        <f t="shared" ref="X17" si="3">ROUND(Q17/J17*100,1)</f>
        <v>18.8</v>
      </c>
      <c r="Y17" s="474"/>
      <c r="Z17" s="474"/>
      <c r="AA17" s="474"/>
      <c r="AB17" s="474"/>
      <c r="AC17" s="474"/>
      <c r="AD17" s="474"/>
      <c r="AE17" s="483">
        <v>14196</v>
      </c>
      <c r="AF17" s="483"/>
      <c r="AG17" s="483"/>
      <c r="AH17" s="483"/>
      <c r="AI17" s="483"/>
      <c r="AJ17" s="483"/>
      <c r="AK17" s="484"/>
    </row>
    <row r="18" spans="1:92" s="113" customFormat="1" ht="15" customHeight="1">
      <c r="A18" s="98"/>
      <c r="B18" s="476" t="s">
        <v>368</v>
      </c>
      <c r="C18" s="477"/>
      <c r="D18" s="477"/>
      <c r="E18" s="477"/>
      <c r="F18" s="477"/>
      <c r="G18" s="477"/>
      <c r="H18" s="477"/>
      <c r="I18" s="478"/>
      <c r="J18" s="485">
        <v>72331</v>
      </c>
      <c r="K18" s="486"/>
      <c r="L18" s="486"/>
      <c r="M18" s="486"/>
      <c r="N18" s="486"/>
      <c r="O18" s="486"/>
      <c r="P18" s="487"/>
      <c r="Q18" s="485">
        <v>12717</v>
      </c>
      <c r="R18" s="486"/>
      <c r="S18" s="486"/>
      <c r="T18" s="486"/>
      <c r="U18" s="486"/>
      <c r="V18" s="486"/>
      <c r="W18" s="487"/>
      <c r="X18" s="480">
        <f t="shared" ref="X18" si="4">ROUND(Q18/J18*100,1)</f>
        <v>17.600000000000001</v>
      </c>
      <c r="Y18" s="480"/>
      <c r="Z18" s="480"/>
      <c r="AA18" s="480"/>
      <c r="AB18" s="480"/>
      <c r="AC18" s="480"/>
      <c r="AD18" s="480"/>
      <c r="AE18" s="485">
        <v>13433</v>
      </c>
      <c r="AF18" s="485"/>
      <c r="AG18" s="485"/>
      <c r="AH18" s="485"/>
      <c r="AI18" s="485"/>
      <c r="AJ18" s="485"/>
      <c r="AK18" s="488"/>
    </row>
    <row r="19" spans="1:92" s="113" customFormat="1" ht="15" customHeight="1">
      <c r="A19" s="98"/>
      <c r="W19" s="75"/>
      <c r="Y19" s="75"/>
      <c r="Z19" s="75"/>
      <c r="AD19" s="98"/>
      <c r="AE19" s="75" t="s">
        <v>86</v>
      </c>
      <c r="AG19" s="75"/>
      <c r="AH19" s="75"/>
      <c r="AK19" s="75"/>
      <c r="AL19" s="75"/>
      <c r="AM19" s="75"/>
      <c r="AN19" s="75"/>
      <c r="AO19" s="75"/>
      <c r="AP19" s="98"/>
    </row>
    <row r="20" spans="1:92" s="3" customFormat="1" ht="12.2" customHeight="1">
      <c r="B20" s="8"/>
      <c r="C20" s="8"/>
      <c r="D20" s="8"/>
      <c r="E20" s="8"/>
      <c r="F20" s="8"/>
      <c r="G20" s="8"/>
      <c r="H20" s="8"/>
      <c r="I20" s="8"/>
      <c r="X20" s="8"/>
      <c r="Y20" s="8"/>
      <c r="Z20" s="8"/>
      <c r="AA20" s="8"/>
      <c r="AR20" s="121"/>
      <c r="AS20" s="105"/>
      <c r="AT20" s="106"/>
    </row>
    <row r="21" spans="1:92" s="113" customFormat="1" ht="12.2" customHeight="1">
      <c r="A21" s="98"/>
      <c r="B21" s="98"/>
      <c r="C21" s="98"/>
      <c r="D21" s="98"/>
      <c r="E21" s="98"/>
      <c r="F21" s="98"/>
      <c r="G21" s="98"/>
      <c r="H21" s="98"/>
      <c r="I21" s="98"/>
      <c r="P21" s="115"/>
      <c r="X21" s="75"/>
      <c r="Y21" s="75"/>
      <c r="Z21" s="75"/>
      <c r="AA21" s="75"/>
      <c r="AS21" s="98"/>
    </row>
    <row r="22" spans="1:92" s="113" customFormat="1">
      <c r="A22" s="459" t="s">
        <v>293</v>
      </c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/>
      <c r="AB22" s="459"/>
      <c r="AC22" s="459"/>
      <c r="AD22" s="459"/>
      <c r="AE22" s="459"/>
      <c r="AF22" s="459"/>
      <c r="AG22" s="459"/>
      <c r="AH22" s="459"/>
      <c r="AI22" s="459"/>
      <c r="AJ22" s="459"/>
      <c r="AK22" s="459"/>
      <c r="AL22" s="459"/>
      <c r="AM22" s="459"/>
      <c r="AN22" s="459"/>
      <c r="AO22" s="459"/>
      <c r="AP22" s="459"/>
      <c r="AQ22" s="459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</row>
    <row r="23" spans="1:92" s="113" customFormat="1" ht="13.7" customHeight="1">
      <c r="Z23" s="70"/>
      <c r="AA23" s="70"/>
      <c r="AB23" s="70"/>
      <c r="AC23" s="70"/>
      <c r="AG23" s="489" t="s">
        <v>107</v>
      </c>
      <c r="AH23" s="489"/>
      <c r="AI23" s="489"/>
      <c r="AJ23" s="489"/>
      <c r="AK23" s="489"/>
      <c r="AL23" s="489"/>
      <c r="AM23" s="489"/>
      <c r="AN23" s="489"/>
      <c r="AS23" s="75"/>
      <c r="AT23" s="75"/>
      <c r="AU23" s="75"/>
      <c r="AV23" s="75"/>
      <c r="AW23" s="75"/>
      <c r="AX23" s="75"/>
      <c r="AY23" s="75"/>
    </row>
    <row r="24" spans="1:92" s="113" customFormat="1" ht="12.2" customHeight="1">
      <c r="A24" s="70"/>
      <c r="B24" s="490" t="s">
        <v>26</v>
      </c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2" t="s">
        <v>275</v>
      </c>
      <c r="R24" s="493"/>
      <c r="S24" s="493"/>
      <c r="T24" s="493"/>
      <c r="U24" s="493"/>
      <c r="V24" s="493"/>
      <c r="W24" s="493"/>
      <c r="X24" s="494"/>
      <c r="Y24" s="492" t="s">
        <v>330</v>
      </c>
      <c r="Z24" s="493"/>
      <c r="AA24" s="493"/>
      <c r="AB24" s="493"/>
      <c r="AC24" s="493"/>
      <c r="AD24" s="493"/>
      <c r="AE24" s="493"/>
      <c r="AF24" s="494"/>
      <c r="AG24" s="492" t="s">
        <v>328</v>
      </c>
      <c r="AH24" s="493"/>
      <c r="AI24" s="493"/>
      <c r="AJ24" s="493"/>
      <c r="AK24" s="493"/>
      <c r="AL24" s="493"/>
      <c r="AM24" s="493"/>
      <c r="AN24" s="494"/>
      <c r="AO24" s="123"/>
      <c r="CK24" s="123"/>
      <c r="CL24" s="123"/>
      <c r="CM24" s="123"/>
      <c r="CN24" s="123"/>
    </row>
    <row r="25" spans="1:92" s="113" customFormat="1" ht="12.2" customHeight="1">
      <c r="A25" s="98"/>
      <c r="B25" s="491" t="s">
        <v>89</v>
      </c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5"/>
      <c r="R25" s="496"/>
      <c r="S25" s="496"/>
      <c r="T25" s="496"/>
      <c r="U25" s="496"/>
      <c r="V25" s="496"/>
      <c r="W25" s="496"/>
      <c r="X25" s="497"/>
      <c r="Y25" s="495"/>
      <c r="Z25" s="496"/>
      <c r="AA25" s="496"/>
      <c r="AB25" s="496"/>
      <c r="AC25" s="496"/>
      <c r="AD25" s="496"/>
      <c r="AE25" s="496"/>
      <c r="AF25" s="497"/>
      <c r="AG25" s="495"/>
      <c r="AH25" s="496"/>
      <c r="AI25" s="496"/>
      <c r="AJ25" s="496"/>
      <c r="AK25" s="496"/>
      <c r="AL25" s="496"/>
      <c r="AM25" s="496"/>
      <c r="AN25" s="497"/>
      <c r="AO25" s="123"/>
      <c r="CK25" s="123"/>
      <c r="CL25" s="123"/>
      <c r="CM25" s="123"/>
      <c r="CN25" s="123"/>
    </row>
    <row r="26" spans="1:92" s="113" customFormat="1" ht="15" customHeight="1">
      <c r="A26" s="98"/>
      <c r="B26" s="579" t="s">
        <v>108</v>
      </c>
      <c r="C26" s="579"/>
      <c r="D26" s="579"/>
      <c r="E26" s="579"/>
      <c r="F26" s="579"/>
      <c r="G26" s="579"/>
      <c r="H26" s="579"/>
      <c r="I26" s="579"/>
      <c r="J26" s="520" t="s">
        <v>91</v>
      </c>
      <c r="K26" s="520"/>
      <c r="L26" s="520"/>
      <c r="M26" s="520"/>
      <c r="N26" s="520"/>
      <c r="O26" s="520"/>
      <c r="P26" s="520"/>
      <c r="Q26" s="498">
        <v>282293</v>
      </c>
      <c r="R26" s="499"/>
      <c r="S26" s="499"/>
      <c r="T26" s="499"/>
      <c r="U26" s="499"/>
      <c r="V26" s="499"/>
      <c r="W26" s="499"/>
      <c r="X26" s="500"/>
      <c r="Y26" s="498">
        <v>267117</v>
      </c>
      <c r="Z26" s="499"/>
      <c r="AA26" s="499"/>
      <c r="AB26" s="499"/>
      <c r="AC26" s="499"/>
      <c r="AD26" s="499"/>
      <c r="AE26" s="499"/>
      <c r="AF26" s="500"/>
      <c r="AG26" s="498">
        <v>240558</v>
      </c>
      <c r="AH26" s="499"/>
      <c r="AI26" s="499"/>
      <c r="AJ26" s="499"/>
      <c r="AK26" s="499"/>
      <c r="AL26" s="499"/>
      <c r="AM26" s="499"/>
      <c r="AN26" s="500"/>
      <c r="AO26" s="123"/>
      <c r="CK26" s="123"/>
      <c r="CL26" s="123"/>
      <c r="CM26" s="123"/>
      <c r="CN26" s="123"/>
    </row>
    <row r="27" spans="1:92" s="113" customFormat="1" ht="15" customHeight="1">
      <c r="A27" s="98"/>
      <c r="B27" s="580"/>
      <c r="C27" s="580"/>
      <c r="D27" s="580"/>
      <c r="E27" s="580"/>
      <c r="F27" s="580"/>
      <c r="G27" s="580"/>
      <c r="H27" s="580"/>
      <c r="I27" s="580"/>
      <c r="J27" s="504" t="s">
        <v>109</v>
      </c>
      <c r="K27" s="504"/>
      <c r="L27" s="504"/>
      <c r="M27" s="504"/>
      <c r="N27" s="504"/>
      <c r="O27" s="504"/>
      <c r="P27" s="504"/>
      <c r="Q27" s="501">
        <v>1748.5</v>
      </c>
      <c r="R27" s="502"/>
      <c r="S27" s="502"/>
      <c r="T27" s="502"/>
      <c r="U27" s="502"/>
      <c r="V27" s="502"/>
      <c r="W27" s="502"/>
      <c r="X27" s="503"/>
      <c r="Y27" s="501">
        <v>1746</v>
      </c>
      <c r="Z27" s="502"/>
      <c r="AA27" s="502"/>
      <c r="AB27" s="502"/>
      <c r="AC27" s="502"/>
      <c r="AD27" s="502"/>
      <c r="AE27" s="502"/>
      <c r="AF27" s="503"/>
      <c r="AG27" s="501">
        <v>1627.3</v>
      </c>
      <c r="AH27" s="502"/>
      <c r="AI27" s="502"/>
      <c r="AJ27" s="502"/>
      <c r="AK27" s="502"/>
      <c r="AL27" s="502"/>
      <c r="AM27" s="502"/>
      <c r="AN27" s="503"/>
      <c r="AO27" s="123"/>
      <c r="CK27" s="123"/>
      <c r="CL27" s="123"/>
      <c r="CM27" s="123"/>
      <c r="CN27" s="123"/>
    </row>
    <row r="28" spans="1:92" s="113" customFormat="1" ht="15" customHeight="1">
      <c r="A28" s="98"/>
      <c r="B28" s="580"/>
      <c r="C28" s="580"/>
      <c r="D28" s="580"/>
      <c r="E28" s="580"/>
      <c r="F28" s="580"/>
      <c r="G28" s="580"/>
      <c r="H28" s="580"/>
      <c r="I28" s="580"/>
      <c r="J28" s="504" t="s">
        <v>110</v>
      </c>
      <c r="K28" s="504"/>
      <c r="L28" s="504"/>
      <c r="M28" s="504"/>
      <c r="N28" s="504"/>
      <c r="O28" s="504"/>
      <c r="P28" s="504"/>
      <c r="Q28" s="505">
        <v>5640332450</v>
      </c>
      <c r="R28" s="506"/>
      <c r="S28" s="506"/>
      <c r="T28" s="506"/>
      <c r="U28" s="506"/>
      <c r="V28" s="506"/>
      <c r="W28" s="506"/>
      <c r="X28" s="507"/>
      <c r="Y28" s="505">
        <v>5488952845</v>
      </c>
      <c r="Z28" s="506"/>
      <c r="AA28" s="506"/>
      <c r="AB28" s="506"/>
      <c r="AC28" s="506"/>
      <c r="AD28" s="506"/>
      <c r="AE28" s="506"/>
      <c r="AF28" s="507"/>
      <c r="AG28" s="505">
        <v>5422264010</v>
      </c>
      <c r="AH28" s="506"/>
      <c r="AI28" s="506"/>
      <c r="AJ28" s="506"/>
      <c r="AK28" s="506"/>
      <c r="AL28" s="506"/>
      <c r="AM28" s="506"/>
      <c r="AN28" s="507"/>
      <c r="AO28" s="123"/>
      <c r="CK28" s="123"/>
      <c r="CL28" s="123"/>
      <c r="CM28" s="123"/>
      <c r="CN28" s="123"/>
    </row>
    <row r="29" spans="1:92" s="113" customFormat="1" ht="15" customHeight="1">
      <c r="A29" s="98"/>
      <c r="B29" s="580"/>
      <c r="C29" s="580"/>
      <c r="D29" s="580"/>
      <c r="E29" s="580"/>
      <c r="F29" s="580"/>
      <c r="G29" s="580"/>
      <c r="H29" s="580"/>
      <c r="I29" s="580"/>
      <c r="J29" s="581" t="s">
        <v>111</v>
      </c>
      <c r="K29" s="581"/>
      <c r="L29" s="581"/>
      <c r="M29" s="581"/>
      <c r="N29" s="581"/>
      <c r="O29" s="581"/>
      <c r="P29" s="581"/>
      <c r="Q29" s="505">
        <v>4139680290</v>
      </c>
      <c r="R29" s="506"/>
      <c r="S29" s="506"/>
      <c r="T29" s="506"/>
      <c r="U29" s="506"/>
      <c r="V29" s="506"/>
      <c r="W29" s="506"/>
      <c r="X29" s="507"/>
      <c r="Y29" s="505">
        <v>4087042785</v>
      </c>
      <c r="Z29" s="506"/>
      <c r="AA29" s="506"/>
      <c r="AB29" s="506"/>
      <c r="AC29" s="506"/>
      <c r="AD29" s="506"/>
      <c r="AE29" s="506"/>
      <c r="AF29" s="507"/>
      <c r="AG29" s="505">
        <v>3997253640</v>
      </c>
      <c r="AH29" s="506"/>
      <c r="AI29" s="506"/>
      <c r="AJ29" s="506"/>
      <c r="AK29" s="506"/>
      <c r="AL29" s="506"/>
      <c r="AM29" s="506"/>
      <c r="AN29" s="507"/>
      <c r="AO29" s="123"/>
      <c r="CK29" s="123"/>
      <c r="CL29" s="123"/>
      <c r="CM29" s="123"/>
      <c r="CN29" s="123"/>
    </row>
    <row r="30" spans="1:92" s="113" customFormat="1" ht="24" customHeight="1">
      <c r="A30" s="98"/>
      <c r="B30" s="580"/>
      <c r="C30" s="580"/>
      <c r="D30" s="580"/>
      <c r="E30" s="580"/>
      <c r="F30" s="580"/>
      <c r="G30" s="580"/>
      <c r="H30" s="580"/>
      <c r="I30" s="580"/>
      <c r="J30" s="582" t="s">
        <v>112</v>
      </c>
      <c r="K30" s="582"/>
      <c r="L30" s="582"/>
      <c r="M30" s="582"/>
      <c r="N30" s="582"/>
      <c r="O30" s="582"/>
      <c r="P30" s="582"/>
      <c r="Q30" s="508">
        <v>349355</v>
      </c>
      <c r="R30" s="509"/>
      <c r="S30" s="509"/>
      <c r="T30" s="509"/>
      <c r="U30" s="509"/>
      <c r="V30" s="509"/>
      <c r="W30" s="509"/>
      <c r="X30" s="510"/>
      <c r="Y30" s="508">
        <v>358732</v>
      </c>
      <c r="Z30" s="509"/>
      <c r="AA30" s="509"/>
      <c r="AB30" s="509"/>
      <c r="AC30" s="509"/>
      <c r="AD30" s="509"/>
      <c r="AE30" s="509"/>
      <c r="AF30" s="510"/>
      <c r="AG30" s="508">
        <v>366790</v>
      </c>
      <c r="AH30" s="509"/>
      <c r="AI30" s="509"/>
      <c r="AJ30" s="509"/>
      <c r="AK30" s="509"/>
      <c r="AL30" s="509"/>
      <c r="AM30" s="509"/>
      <c r="AN30" s="510"/>
      <c r="AO30" s="123"/>
      <c r="CK30" s="123"/>
      <c r="CL30" s="123"/>
      <c r="CM30" s="123"/>
      <c r="CN30" s="123"/>
    </row>
    <row r="31" spans="1:92" s="113" customFormat="1" ht="24" customHeight="1">
      <c r="A31" s="98"/>
      <c r="B31" s="580"/>
      <c r="C31" s="580"/>
      <c r="D31" s="580"/>
      <c r="E31" s="580"/>
      <c r="F31" s="580"/>
      <c r="G31" s="580"/>
      <c r="H31" s="580"/>
      <c r="I31" s="580"/>
      <c r="J31" s="511" t="s">
        <v>113</v>
      </c>
      <c r="K31" s="511"/>
      <c r="L31" s="511"/>
      <c r="M31" s="511"/>
      <c r="N31" s="511"/>
      <c r="O31" s="511"/>
      <c r="P31" s="511"/>
      <c r="Q31" s="512">
        <v>256406</v>
      </c>
      <c r="R31" s="513"/>
      <c r="S31" s="513"/>
      <c r="T31" s="513"/>
      <c r="U31" s="513"/>
      <c r="V31" s="513"/>
      <c r="W31" s="513"/>
      <c r="X31" s="514"/>
      <c r="Y31" s="512">
        <v>267109</v>
      </c>
      <c r="Z31" s="513"/>
      <c r="AA31" s="513"/>
      <c r="AB31" s="513"/>
      <c r="AC31" s="513"/>
      <c r="AD31" s="513"/>
      <c r="AE31" s="513"/>
      <c r="AF31" s="514"/>
      <c r="AG31" s="512">
        <v>270395</v>
      </c>
      <c r="AH31" s="513"/>
      <c r="AI31" s="513"/>
      <c r="AJ31" s="513"/>
      <c r="AK31" s="513"/>
      <c r="AL31" s="513"/>
      <c r="AM31" s="513"/>
      <c r="AN31" s="514"/>
      <c r="AO31" s="123"/>
      <c r="CK31" s="123"/>
      <c r="CL31" s="123"/>
      <c r="CM31" s="123"/>
      <c r="CN31" s="123"/>
    </row>
    <row r="32" spans="1:92" s="113" customFormat="1" ht="15" customHeight="1">
      <c r="A32" s="98"/>
      <c r="B32" s="577" t="s">
        <v>114</v>
      </c>
      <c r="C32" s="577"/>
      <c r="D32" s="577"/>
      <c r="E32" s="577"/>
      <c r="F32" s="577"/>
      <c r="G32" s="577"/>
      <c r="H32" s="577"/>
      <c r="I32" s="577"/>
      <c r="J32" s="515" t="s">
        <v>91</v>
      </c>
      <c r="K32" s="516"/>
      <c r="L32" s="516"/>
      <c r="M32" s="516"/>
      <c r="N32" s="516"/>
      <c r="O32" s="516"/>
      <c r="P32" s="516"/>
      <c r="Q32" s="498">
        <v>45</v>
      </c>
      <c r="R32" s="499"/>
      <c r="S32" s="499"/>
      <c r="T32" s="499"/>
      <c r="U32" s="499"/>
      <c r="V32" s="499"/>
      <c r="W32" s="499"/>
      <c r="X32" s="500"/>
      <c r="Y32" s="498">
        <v>35</v>
      </c>
      <c r="Z32" s="499"/>
      <c r="AA32" s="499"/>
      <c r="AB32" s="499"/>
      <c r="AC32" s="499"/>
      <c r="AD32" s="499"/>
      <c r="AE32" s="499"/>
      <c r="AF32" s="500"/>
      <c r="AG32" s="498">
        <v>29</v>
      </c>
      <c r="AH32" s="499"/>
      <c r="AI32" s="499"/>
      <c r="AJ32" s="499"/>
      <c r="AK32" s="499"/>
      <c r="AL32" s="499"/>
      <c r="AM32" s="499"/>
      <c r="AN32" s="500"/>
      <c r="AO32" s="123"/>
      <c r="CK32" s="123"/>
      <c r="CL32" s="123"/>
      <c r="CM32" s="123"/>
      <c r="CN32" s="123"/>
    </row>
    <row r="33" spans="1:93" s="113" customFormat="1" ht="15" customHeight="1">
      <c r="A33" s="98"/>
      <c r="B33" s="577"/>
      <c r="C33" s="577"/>
      <c r="D33" s="577"/>
      <c r="E33" s="577"/>
      <c r="F33" s="577"/>
      <c r="G33" s="577"/>
      <c r="H33" s="577"/>
      <c r="I33" s="577"/>
      <c r="J33" s="522" t="s">
        <v>115</v>
      </c>
      <c r="K33" s="523"/>
      <c r="L33" s="523"/>
      <c r="M33" s="523"/>
      <c r="N33" s="523"/>
      <c r="O33" s="523"/>
      <c r="P33" s="523"/>
      <c r="Q33" s="512">
        <v>17658080</v>
      </c>
      <c r="R33" s="513"/>
      <c r="S33" s="513"/>
      <c r="T33" s="513"/>
      <c r="U33" s="513"/>
      <c r="V33" s="513"/>
      <c r="W33" s="513"/>
      <c r="X33" s="514"/>
      <c r="Y33" s="512">
        <v>12743365</v>
      </c>
      <c r="Z33" s="513"/>
      <c r="AA33" s="513"/>
      <c r="AB33" s="513"/>
      <c r="AC33" s="513"/>
      <c r="AD33" s="513"/>
      <c r="AE33" s="513"/>
      <c r="AF33" s="514"/>
      <c r="AG33" s="512">
        <v>11587550</v>
      </c>
      <c r="AH33" s="513"/>
      <c r="AI33" s="513"/>
      <c r="AJ33" s="513"/>
      <c r="AK33" s="513"/>
      <c r="AL33" s="513"/>
      <c r="AM33" s="513"/>
      <c r="AN33" s="514"/>
      <c r="AO33" s="123"/>
      <c r="CK33" s="123"/>
      <c r="CL33" s="123"/>
      <c r="CM33" s="123"/>
      <c r="CN33" s="123"/>
    </row>
    <row r="34" spans="1:93" s="113" customFormat="1" ht="15" customHeight="1">
      <c r="A34" s="98"/>
      <c r="B34" s="578" t="s">
        <v>116</v>
      </c>
      <c r="C34" s="578"/>
      <c r="D34" s="578"/>
      <c r="E34" s="578"/>
      <c r="F34" s="578"/>
      <c r="G34" s="578"/>
      <c r="H34" s="578"/>
      <c r="I34" s="578"/>
      <c r="J34" s="515" t="s">
        <v>91</v>
      </c>
      <c r="K34" s="516"/>
      <c r="L34" s="516"/>
      <c r="M34" s="516"/>
      <c r="N34" s="516"/>
      <c r="O34" s="516"/>
      <c r="P34" s="516"/>
      <c r="Q34" s="498">
        <v>93</v>
      </c>
      <c r="R34" s="499"/>
      <c r="S34" s="499"/>
      <c r="T34" s="499"/>
      <c r="U34" s="499"/>
      <c r="V34" s="499"/>
      <c r="W34" s="499"/>
      <c r="X34" s="500"/>
      <c r="Y34" s="498">
        <v>83</v>
      </c>
      <c r="Z34" s="499"/>
      <c r="AA34" s="499"/>
      <c r="AB34" s="499"/>
      <c r="AC34" s="499"/>
      <c r="AD34" s="499"/>
      <c r="AE34" s="499"/>
      <c r="AF34" s="500"/>
      <c r="AG34" s="498">
        <v>93</v>
      </c>
      <c r="AH34" s="499"/>
      <c r="AI34" s="499"/>
      <c r="AJ34" s="499"/>
      <c r="AK34" s="499"/>
      <c r="AL34" s="499"/>
      <c r="AM34" s="499"/>
      <c r="AN34" s="500"/>
      <c r="AO34" s="123"/>
      <c r="CK34" s="123"/>
      <c r="CL34" s="123"/>
      <c r="CM34" s="123"/>
      <c r="CN34" s="123"/>
    </row>
    <row r="35" spans="1:93" s="113" customFormat="1" ht="15" customHeight="1">
      <c r="A35" s="98"/>
      <c r="B35" s="578"/>
      <c r="C35" s="578"/>
      <c r="D35" s="578"/>
      <c r="E35" s="578"/>
      <c r="F35" s="578"/>
      <c r="G35" s="578"/>
      <c r="H35" s="578"/>
      <c r="I35" s="578"/>
      <c r="J35" s="522" t="s">
        <v>115</v>
      </c>
      <c r="K35" s="523"/>
      <c r="L35" s="523"/>
      <c r="M35" s="523"/>
      <c r="N35" s="523"/>
      <c r="O35" s="523"/>
      <c r="P35" s="523"/>
      <c r="Q35" s="512">
        <v>5580000</v>
      </c>
      <c r="R35" s="513"/>
      <c r="S35" s="513"/>
      <c r="T35" s="513"/>
      <c r="U35" s="513"/>
      <c r="V35" s="513"/>
      <c r="W35" s="513"/>
      <c r="X35" s="514"/>
      <c r="Y35" s="512">
        <v>4180000</v>
      </c>
      <c r="Z35" s="513"/>
      <c r="AA35" s="513"/>
      <c r="AB35" s="513"/>
      <c r="AC35" s="513"/>
      <c r="AD35" s="513"/>
      <c r="AE35" s="513"/>
      <c r="AF35" s="514"/>
      <c r="AG35" s="512">
        <v>4660000</v>
      </c>
      <c r="AH35" s="513"/>
      <c r="AI35" s="513"/>
      <c r="AJ35" s="513"/>
      <c r="AK35" s="513"/>
      <c r="AL35" s="513"/>
      <c r="AM35" s="513"/>
      <c r="AN35" s="514"/>
      <c r="AO35" s="123"/>
      <c r="CK35" s="123"/>
      <c r="CL35" s="123"/>
      <c r="CM35" s="123"/>
      <c r="CN35" s="123"/>
    </row>
    <row r="36" spans="1:93" s="113" customFormat="1" ht="15" customHeight="1">
      <c r="A36" s="98"/>
      <c r="B36" s="578" t="s">
        <v>117</v>
      </c>
      <c r="C36" s="578"/>
      <c r="D36" s="578"/>
      <c r="E36" s="578"/>
      <c r="F36" s="578"/>
      <c r="G36" s="578"/>
      <c r="H36" s="578"/>
      <c r="I36" s="578"/>
      <c r="J36" s="515" t="s">
        <v>91</v>
      </c>
      <c r="K36" s="516"/>
      <c r="L36" s="516"/>
      <c r="M36" s="516"/>
      <c r="N36" s="516"/>
      <c r="O36" s="516"/>
      <c r="P36" s="516"/>
      <c r="Q36" s="498">
        <v>8541</v>
      </c>
      <c r="R36" s="499"/>
      <c r="S36" s="499"/>
      <c r="T36" s="499"/>
      <c r="U36" s="499"/>
      <c r="V36" s="499"/>
      <c r="W36" s="499"/>
      <c r="X36" s="500"/>
      <c r="Y36" s="499">
        <v>8620</v>
      </c>
      <c r="Z36" s="499"/>
      <c r="AA36" s="499"/>
      <c r="AB36" s="499"/>
      <c r="AC36" s="499"/>
      <c r="AD36" s="499"/>
      <c r="AE36" s="499"/>
      <c r="AF36" s="500"/>
      <c r="AG36" s="498">
        <v>9201</v>
      </c>
      <c r="AH36" s="499"/>
      <c r="AI36" s="499"/>
      <c r="AJ36" s="499"/>
      <c r="AK36" s="499"/>
      <c r="AL36" s="499"/>
      <c r="AM36" s="499"/>
      <c r="AN36" s="500"/>
      <c r="AO36" s="123"/>
      <c r="CK36" s="123"/>
      <c r="CL36" s="123"/>
      <c r="CM36" s="123"/>
      <c r="CN36" s="123"/>
    </row>
    <row r="37" spans="1:93" s="113" customFormat="1" ht="15" customHeight="1">
      <c r="A37" s="98"/>
      <c r="B37" s="578"/>
      <c r="C37" s="578"/>
      <c r="D37" s="578"/>
      <c r="E37" s="578"/>
      <c r="F37" s="578"/>
      <c r="G37" s="578"/>
      <c r="H37" s="578"/>
      <c r="I37" s="578"/>
      <c r="J37" s="517" t="s">
        <v>115</v>
      </c>
      <c r="K37" s="518"/>
      <c r="L37" s="518"/>
      <c r="M37" s="518"/>
      <c r="N37" s="518"/>
      <c r="O37" s="518"/>
      <c r="P37" s="519"/>
      <c r="Q37" s="513">
        <v>501521056</v>
      </c>
      <c r="R37" s="513"/>
      <c r="S37" s="513"/>
      <c r="T37" s="513"/>
      <c r="U37" s="513"/>
      <c r="V37" s="513"/>
      <c r="W37" s="513"/>
      <c r="X37" s="514"/>
      <c r="Y37" s="513">
        <v>508599772</v>
      </c>
      <c r="Z37" s="513"/>
      <c r="AA37" s="513"/>
      <c r="AB37" s="513"/>
      <c r="AC37" s="513"/>
      <c r="AD37" s="513"/>
      <c r="AE37" s="513"/>
      <c r="AF37" s="514"/>
      <c r="AG37" s="512">
        <v>559106283</v>
      </c>
      <c r="AH37" s="513"/>
      <c r="AI37" s="513"/>
      <c r="AJ37" s="513"/>
      <c r="AK37" s="513"/>
      <c r="AL37" s="513"/>
      <c r="AM37" s="513"/>
      <c r="AN37" s="514"/>
      <c r="AO37" s="123"/>
      <c r="CK37" s="123"/>
      <c r="CL37" s="123"/>
      <c r="CM37" s="123"/>
      <c r="CN37" s="123"/>
    </row>
    <row r="38" spans="1:93" s="113" customFormat="1" ht="18" customHeight="1">
      <c r="A38" s="98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8"/>
      <c r="AM38" s="119"/>
      <c r="AN38" s="119"/>
      <c r="AO38" s="119"/>
      <c r="CK38" s="119"/>
      <c r="CL38" s="119"/>
      <c r="CN38" s="75"/>
      <c r="CO38" s="75"/>
    </row>
    <row r="39" spans="1:93" s="113" customFormat="1" ht="12.2" customHeight="1">
      <c r="A39" s="70"/>
      <c r="B39" s="490" t="s">
        <v>26</v>
      </c>
      <c r="C39" s="490"/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2" t="s">
        <v>352</v>
      </c>
      <c r="R39" s="493"/>
      <c r="S39" s="493"/>
      <c r="T39" s="493"/>
      <c r="U39" s="493"/>
      <c r="V39" s="493"/>
      <c r="W39" s="493"/>
      <c r="X39" s="494"/>
      <c r="Y39" s="492" t="s">
        <v>368</v>
      </c>
      <c r="Z39" s="493"/>
      <c r="AA39" s="493"/>
      <c r="AB39" s="493"/>
      <c r="AC39" s="493"/>
      <c r="AD39" s="493"/>
      <c r="AE39" s="493"/>
      <c r="AF39" s="494"/>
    </row>
    <row r="40" spans="1:93" s="113" customFormat="1" ht="12.2" customHeight="1">
      <c r="A40" s="98"/>
      <c r="B40" s="491" t="s">
        <v>89</v>
      </c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5"/>
      <c r="R40" s="496"/>
      <c r="S40" s="496"/>
      <c r="T40" s="496"/>
      <c r="U40" s="496"/>
      <c r="V40" s="496"/>
      <c r="W40" s="496"/>
      <c r="X40" s="497"/>
      <c r="Y40" s="495"/>
      <c r="Z40" s="496"/>
      <c r="AA40" s="496"/>
      <c r="AB40" s="496"/>
      <c r="AC40" s="496"/>
      <c r="AD40" s="496"/>
      <c r="AE40" s="496"/>
      <c r="AF40" s="497"/>
    </row>
    <row r="41" spans="1:93" s="113" customFormat="1" ht="15" customHeight="1">
      <c r="A41" s="98"/>
      <c r="B41" s="580" t="s">
        <v>108</v>
      </c>
      <c r="C41" s="580"/>
      <c r="D41" s="580"/>
      <c r="E41" s="580"/>
      <c r="F41" s="580"/>
      <c r="G41" s="580"/>
      <c r="H41" s="580"/>
      <c r="I41" s="580"/>
      <c r="J41" s="520" t="s">
        <v>91</v>
      </c>
      <c r="K41" s="520"/>
      <c r="L41" s="520"/>
      <c r="M41" s="520"/>
      <c r="N41" s="520"/>
      <c r="O41" s="520"/>
      <c r="P41" s="520"/>
      <c r="Q41" s="498">
        <v>245587</v>
      </c>
      <c r="R41" s="499"/>
      <c r="S41" s="499"/>
      <c r="T41" s="499"/>
      <c r="U41" s="499"/>
      <c r="V41" s="499"/>
      <c r="W41" s="499"/>
      <c r="X41" s="500"/>
      <c r="Y41" s="498">
        <v>235668</v>
      </c>
      <c r="Z41" s="499"/>
      <c r="AA41" s="499"/>
      <c r="AB41" s="499"/>
      <c r="AC41" s="499"/>
      <c r="AD41" s="499"/>
      <c r="AE41" s="499"/>
      <c r="AF41" s="500"/>
    </row>
    <row r="42" spans="1:93" s="113" customFormat="1" ht="15" customHeight="1">
      <c r="A42" s="98"/>
      <c r="B42" s="580"/>
      <c r="C42" s="580"/>
      <c r="D42" s="580"/>
      <c r="E42" s="580"/>
      <c r="F42" s="580"/>
      <c r="G42" s="580"/>
      <c r="H42" s="580"/>
      <c r="I42" s="580"/>
      <c r="J42" s="504" t="s">
        <v>109</v>
      </c>
      <c r="K42" s="504"/>
      <c r="L42" s="504"/>
      <c r="M42" s="504"/>
      <c r="N42" s="504"/>
      <c r="O42" s="504"/>
      <c r="P42" s="504"/>
      <c r="Q42" s="501">
        <v>1730</v>
      </c>
      <c r="R42" s="502"/>
      <c r="S42" s="502"/>
      <c r="T42" s="502"/>
      <c r="U42" s="502"/>
      <c r="V42" s="502"/>
      <c r="W42" s="502"/>
      <c r="X42" s="503"/>
      <c r="Y42" s="501">
        <v>1754.4</v>
      </c>
      <c r="Z42" s="502"/>
      <c r="AA42" s="502"/>
      <c r="AB42" s="502"/>
      <c r="AC42" s="502"/>
      <c r="AD42" s="502"/>
      <c r="AE42" s="502"/>
      <c r="AF42" s="503"/>
    </row>
    <row r="43" spans="1:93" s="113" customFormat="1" ht="15" customHeight="1">
      <c r="A43" s="98"/>
      <c r="B43" s="580"/>
      <c r="C43" s="580"/>
      <c r="D43" s="580"/>
      <c r="E43" s="580"/>
      <c r="F43" s="580"/>
      <c r="G43" s="580"/>
      <c r="H43" s="580"/>
      <c r="I43" s="580"/>
      <c r="J43" s="504" t="s">
        <v>110</v>
      </c>
      <c r="K43" s="504"/>
      <c r="L43" s="504"/>
      <c r="M43" s="504"/>
      <c r="N43" s="504"/>
      <c r="O43" s="504"/>
      <c r="P43" s="504"/>
      <c r="Q43" s="505">
        <v>5343075842</v>
      </c>
      <c r="R43" s="506"/>
      <c r="S43" s="506"/>
      <c r="T43" s="506"/>
      <c r="U43" s="506"/>
      <c r="V43" s="506"/>
      <c r="W43" s="506"/>
      <c r="X43" s="507"/>
      <c r="Y43" s="505">
        <v>5337336805</v>
      </c>
      <c r="Z43" s="506"/>
      <c r="AA43" s="506"/>
      <c r="AB43" s="506"/>
      <c r="AC43" s="506"/>
      <c r="AD43" s="506"/>
      <c r="AE43" s="506"/>
      <c r="AF43" s="507"/>
    </row>
    <row r="44" spans="1:93" s="113" customFormat="1" ht="15" customHeight="1">
      <c r="A44" s="98"/>
      <c r="B44" s="580"/>
      <c r="C44" s="580"/>
      <c r="D44" s="580"/>
      <c r="E44" s="580"/>
      <c r="F44" s="580"/>
      <c r="G44" s="580"/>
      <c r="H44" s="580"/>
      <c r="I44" s="580"/>
      <c r="J44" s="581" t="s">
        <v>111</v>
      </c>
      <c r="K44" s="581"/>
      <c r="L44" s="581"/>
      <c r="M44" s="581"/>
      <c r="N44" s="581"/>
      <c r="O44" s="581"/>
      <c r="P44" s="581"/>
      <c r="Q44" s="505">
        <v>3946408340</v>
      </c>
      <c r="R44" s="506"/>
      <c r="S44" s="506"/>
      <c r="T44" s="506"/>
      <c r="U44" s="506"/>
      <c r="V44" s="506"/>
      <c r="W44" s="506"/>
      <c r="X44" s="507"/>
      <c r="Y44" s="505">
        <v>3941620399</v>
      </c>
      <c r="Z44" s="506"/>
      <c r="AA44" s="506"/>
      <c r="AB44" s="506"/>
      <c r="AC44" s="506"/>
      <c r="AD44" s="506"/>
      <c r="AE44" s="506"/>
      <c r="AF44" s="507"/>
    </row>
    <row r="45" spans="1:93" s="113" customFormat="1" ht="24" customHeight="1">
      <c r="A45" s="98"/>
      <c r="B45" s="580"/>
      <c r="C45" s="580"/>
      <c r="D45" s="580"/>
      <c r="E45" s="580"/>
      <c r="F45" s="580"/>
      <c r="G45" s="580"/>
      <c r="H45" s="580"/>
      <c r="I45" s="580"/>
      <c r="J45" s="582" t="s">
        <v>118</v>
      </c>
      <c r="K45" s="582"/>
      <c r="L45" s="582"/>
      <c r="M45" s="582"/>
      <c r="N45" s="582"/>
      <c r="O45" s="582"/>
      <c r="P45" s="582"/>
      <c r="Q45" s="508">
        <v>376379</v>
      </c>
      <c r="R45" s="509"/>
      <c r="S45" s="509"/>
      <c r="T45" s="509"/>
      <c r="U45" s="509"/>
      <c r="V45" s="509"/>
      <c r="W45" s="509"/>
      <c r="X45" s="510"/>
      <c r="Y45" s="508">
        <v>397330</v>
      </c>
      <c r="Z45" s="509"/>
      <c r="AA45" s="509"/>
      <c r="AB45" s="509"/>
      <c r="AC45" s="509"/>
      <c r="AD45" s="509"/>
      <c r="AE45" s="509"/>
      <c r="AF45" s="510"/>
    </row>
    <row r="46" spans="1:93" s="113" customFormat="1" ht="24" customHeight="1">
      <c r="A46" s="98"/>
      <c r="B46" s="580"/>
      <c r="C46" s="580"/>
      <c r="D46" s="580"/>
      <c r="E46" s="580"/>
      <c r="F46" s="580"/>
      <c r="G46" s="580"/>
      <c r="H46" s="580"/>
      <c r="I46" s="580"/>
      <c r="J46" s="511" t="s">
        <v>113</v>
      </c>
      <c r="K46" s="511"/>
      <c r="L46" s="511"/>
      <c r="M46" s="511"/>
      <c r="N46" s="511"/>
      <c r="O46" s="511"/>
      <c r="P46" s="511"/>
      <c r="Q46" s="512">
        <v>277994</v>
      </c>
      <c r="R46" s="513"/>
      <c r="S46" s="513"/>
      <c r="T46" s="513"/>
      <c r="U46" s="513"/>
      <c r="V46" s="513"/>
      <c r="W46" s="513"/>
      <c r="X46" s="514"/>
      <c r="Y46" s="512">
        <v>293428</v>
      </c>
      <c r="Z46" s="513"/>
      <c r="AA46" s="513"/>
      <c r="AB46" s="513"/>
      <c r="AC46" s="513"/>
      <c r="AD46" s="513"/>
      <c r="AE46" s="513"/>
      <c r="AF46" s="514"/>
    </row>
    <row r="47" spans="1:93" s="113" customFormat="1" ht="15" customHeight="1">
      <c r="A47" s="98"/>
      <c r="B47" s="577" t="s">
        <v>114</v>
      </c>
      <c r="C47" s="577"/>
      <c r="D47" s="577"/>
      <c r="E47" s="577"/>
      <c r="F47" s="577"/>
      <c r="G47" s="577"/>
      <c r="H47" s="577"/>
      <c r="I47" s="577"/>
      <c r="J47" s="515" t="s">
        <v>91</v>
      </c>
      <c r="K47" s="516"/>
      <c r="L47" s="516"/>
      <c r="M47" s="516"/>
      <c r="N47" s="516"/>
      <c r="O47" s="516"/>
      <c r="P47" s="516"/>
      <c r="Q47" s="498">
        <v>33</v>
      </c>
      <c r="R47" s="499"/>
      <c r="S47" s="499"/>
      <c r="T47" s="499"/>
      <c r="U47" s="499"/>
      <c r="V47" s="499"/>
      <c r="W47" s="499"/>
      <c r="X47" s="500"/>
      <c r="Y47" s="498">
        <v>30</v>
      </c>
      <c r="Z47" s="499"/>
      <c r="AA47" s="499"/>
      <c r="AB47" s="499"/>
      <c r="AC47" s="499"/>
      <c r="AD47" s="499"/>
      <c r="AE47" s="499"/>
      <c r="AF47" s="500"/>
    </row>
    <row r="48" spans="1:93" s="113" customFormat="1" ht="15" customHeight="1">
      <c r="A48" s="98"/>
      <c r="B48" s="577"/>
      <c r="C48" s="577"/>
      <c r="D48" s="577"/>
      <c r="E48" s="577"/>
      <c r="F48" s="577"/>
      <c r="G48" s="577"/>
      <c r="H48" s="577"/>
      <c r="I48" s="577"/>
      <c r="J48" s="522" t="s">
        <v>115</v>
      </c>
      <c r="K48" s="523"/>
      <c r="L48" s="523"/>
      <c r="M48" s="523"/>
      <c r="N48" s="523"/>
      <c r="O48" s="523"/>
      <c r="P48" s="523"/>
      <c r="Q48" s="512">
        <v>13834174</v>
      </c>
      <c r="R48" s="513"/>
      <c r="S48" s="513"/>
      <c r="T48" s="513"/>
      <c r="U48" s="513"/>
      <c r="V48" s="513"/>
      <c r="W48" s="513"/>
      <c r="X48" s="514"/>
      <c r="Y48" s="512">
        <v>12146320</v>
      </c>
      <c r="Z48" s="513"/>
      <c r="AA48" s="513"/>
      <c r="AB48" s="513"/>
      <c r="AC48" s="513"/>
      <c r="AD48" s="513"/>
      <c r="AE48" s="513"/>
      <c r="AF48" s="514"/>
      <c r="AI48" s="75"/>
      <c r="AJ48" s="75"/>
      <c r="AK48" s="75"/>
      <c r="AL48" s="75"/>
      <c r="AM48" s="75"/>
      <c r="AN48" s="75"/>
      <c r="AO48" s="75"/>
      <c r="CK48" s="75"/>
      <c r="CL48" s="75"/>
      <c r="CM48" s="75"/>
    </row>
    <row r="49" spans="1:92" s="113" customFormat="1" ht="15" customHeight="1">
      <c r="A49" s="98"/>
      <c r="B49" s="578" t="s">
        <v>116</v>
      </c>
      <c r="C49" s="578"/>
      <c r="D49" s="578"/>
      <c r="E49" s="578"/>
      <c r="F49" s="578"/>
      <c r="G49" s="578"/>
      <c r="H49" s="578"/>
      <c r="I49" s="578"/>
      <c r="J49" s="515" t="s">
        <v>91</v>
      </c>
      <c r="K49" s="516"/>
      <c r="L49" s="516"/>
      <c r="M49" s="516"/>
      <c r="N49" s="516"/>
      <c r="O49" s="516"/>
      <c r="P49" s="516"/>
      <c r="Q49" s="498">
        <v>100</v>
      </c>
      <c r="R49" s="499"/>
      <c r="S49" s="499"/>
      <c r="T49" s="499"/>
      <c r="U49" s="499"/>
      <c r="V49" s="499"/>
      <c r="W49" s="499"/>
      <c r="X49" s="500"/>
      <c r="Y49" s="498">
        <v>81</v>
      </c>
      <c r="Z49" s="499"/>
      <c r="AA49" s="499"/>
      <c r="AB49" s="499"/>
      <c r="AC49" s="499"/>
      <c r="AD49" s="499"/>
      <c r="AE49" s="499"/>
      <c r="AF49" s="500"/>
      <c r="AI49" s="75"/>
      <c r="AJ49" s="75"/>
      <c r="AK49" s="75"/>
      <c r="AL49" s="75"/>
      <c r="AM49" s="75"/>
      <c r="AN49" s="75"/>
      <c r="AO49" s="75"/>
      <c r="CK49" s="75"/>
      <c r="CL49" s="75"/>
      <c r="CM49" s="75"/>
    </row>
    <row r="50" spans="1:92" s="113" customFormat="1" ht="15" customHeight="1">
      <c r="A50" s="98"/>
      <c r="B50" s="578"/>
      <c r="C50" s="578"/>
      <c r="D50" s="578"/>
      <c r="E50" s="578"/>
      <c r="F50" s="578"/>
      <c r="G50" s="578"/>
      <c r="H50" s="578"/>
      <c r="I50" s="578"/>
      <c r="J50" s="522" t="s">
        <v>115</v>
      </c>
      <c r="K50" s="523"/>
      <c r="L50" s="523"/>
      <c r="M50" s="523"/>
      <c r="N50" s="523"/>
      <c r="O50" s="523"/>
      <c r="P50" s="523"/>
      <c r="Q50" s="512">
        <v>5000000</v>
      </c>
      <c r="R50" s="513"/>
      <c r="S50" s="513"/>
      <c r="T50" s="513"/>
      <c r="U50" s="513"/>
      <c r="V50" s="513"/>
      <c r="W50" s="513"/>
      <c r="X50" s="514"/>
      <c r="Y50" s="512">
        <v>4050000</v>
      </c>
      <c r="Z50" s="513"/>
      <c r="AA50" s="513"/>
      <c r="AB50" s="513"/>
      <c r="AC50" s="513"/>
      <c r="AD50" s="513"/>
      <c r="AE50" s="513"/>
      <c r="AF50" s="514"/>
      <c r="AI50" s="75"/>
      <c r="AJ50" s="75"/>
      <c r="AK50" s="75"/>
      <c r="AL50" s="75"/>
      <c r="AM50" s="75"/>
      <c r="AN50" s="75"/>
      <c r="AO50" s="75"/>
      <c r="CK50" s="75"/>
      <c r="CL50" s="75"/>
      <c r="CM50" s="75"/>
      <c r="CN50" s="75"/>
    </row>
    <row r="51" spans="1:92" s="113" customFormat="1" ht="15" customHeight="1">
      <c r="A51" s="98"/>
      <c r="B51" s="578" t="s">
        <v>117</v>
      </c>
      <c r="C51" s="578"/>
      <c r="D51" s="578"/>
      <c r="E51" s="578"/>
      <c r="F51" s="578"/>
      <c r="G51" s="578"/>
      <c r="H51" s="578"/>
      <c r="I51" s="578"/>
      <c r="J51" s="515" t="s">
        <v>91</v>
      </c>
      <c r="K51" s="516"/>
      <c r="L51" s="516"/>
      <c r="M51" s="516"/>
      <c r="N51" s="516"/>
      <c r="O51" s="516"/>
      <c r="P51" s="521"/>
      <c r="Q51" s="498">
        <v>9719</v>
      </c>
      <c r="R51" s="499"/>
      <c r="S51" s="499"/>
      <c r="T51" s="499"/>
      <c r="U51" s="499"/>
      <c r="V51" s="499"/>
      <c r="W51" s="499"/>
      <c r="X51" s="500"/>
      <c r="Y51" s="498">
        <v>9345</v>
      </c>
      <c r="Z51" s="499"/>
      <c r="AA51" s="499"/>
      <c r="AB51" s="499"/>
      <c r="AC51" s="499"/>
      <c r="AD51" s="499"/>
      <c r="AE51" s="499"/>
      <c r="AF51" s="500"/>
      <c r="AI51" s="75"/>
      <c r="AJ51" s="75"/>
      <c r="AK51" s="75"/>
      <c r="AL51" s="75"/>
      <c r="AM51" s="75"/>
      <c r="AN51" s="75"/>
      <c r="AO51" s="75"/>
      <c r="CK51" s="75"/>
      <c r="CL51" s="75"/>
      <c r="CM51" s="75"/>
      <c r="CN51" s="75"/>
    </row>
    <row r="52" spans="1:92" s="113" customFormat="1" ht="15" customHeight="1">
      <c r="A52" s="98"/>
      <c r="B52" s="578"/>
      <c r="C52" s="578"/>
      <c r="D52" s="578"/>
      <c r="E52" s="578"/>
      <c r="F52" s="578"/>
      <c r="G52" s="578"/>
      <c r="H52" s="578"/>
      <c r="I52" s="578"/>
      <c r="J52" s="522" t="s">
        <v>115</v>
      </c>
      <c r="K52" s="523"/>
      <c r="L52" s="523"/>
      <c r="M52" s="523"/>
      <c r="N52" s="523"/>
      <c r="O52" s="523"/>
      <c r="P52" s="466"/>
      <c r="Q52" s="512">
        <v>530604512</v>
      </c>
      <c r="R52" s="513"/>
      <c r="S52" s="513"/>
      <c r="T52" s="513"/>
      <c r="U52" s="513"/>
      <c r="V52" s="513"/>
      <c r="W52" s="513"/>
      <c r="X52" s="514"/>
      <c r="Y52" s="512">
        <v>535928627</v>
      </c>
      <c r="Z52" s="513"/>
      <c r="AA52" s="513"/>
      <c r="AB52" s="513"/>
      <c r="AC52" s="513"/>
      <c r="AD52" s="513"/>
      <c r="AE52" s="513"/>
      <c r="AF52" s="514"/>
    </row>
    <row r="53" spans="1:92" s="113" customFormat="1" ht="15" customHeight="1">
      <c r="A53" s="98"/>
      <c r="B53" s="174"/>
      <c r="C53" s="174"/>
      <c r="D53" s="174"/>
      <c r="E53" s="174"/>
      <c r="F53" s="174"/>
      <c r="G53" s="174"/>
      <c r="H53" s="174"/>
      <c r="I53" s="174"/>
      <c r="J53" s="175"/>
      <c r="K53" s="175"/>
      <c r="L53" s="175"/>
      <c r="M53" s="175"/>
      <c r="N53" s="175"/>
      <c r="O53" s="175"/>
      <c r="P53" s="175"/>
      <c r="Q53" s="176"/>
      <c r="R53" s="176"/>
      <c r="S53" s="176"/>
      <c r="T53" s="176"/>
      <c r="U53" s="176"/>
      <c r="V53" s="176"/>
      <c r="W53" s="176"/>
      <c r="X53" s="176"/>
      <c r="Y53" s="524" t="s">
        <v>86</v>
      </c>
      <c r="Z53" s="524"/>
      <c r="AA53" s="524"/>
      <c r="AB53" s="524"/>
      <c r="AC53" s="524"/>
      <c r="AD53" s="524"/>
      <c r="AE53" s="524"/>
      <c r="AF53" s="489"/>
      <c r="AI53" s="172"/>
      <c r="AJ53" s="172"/>
      <c r="AK53" s="172"/>
      <c r="AL53" s="172"/>
      <c r="AM53" s="172"/>
      <c r="AN53" s="172"/>
      <c r="AO53" s="172"/>
    </row>
    <row r="54" spans="1:92" s="113" customFormat="1" ht="12">
      <c r="A54" s="98"/>
      <c r="B54" s="114"/>
      <c r="C54" s="114"/>
      <c r="D54" s="114"/>
      <c r="E54" s="114"/>
      <c r="F54" s="114"/>
      <c r="G54" s="82"/>
      <c r="H54" s="82"/>
      <c r="I54" s="82"/>
      <c r="J54" s="82"/>
      <c r="K54" s="82"/>
      <c r="L54" s="82"/>
      <c r="M54" s="82"/>
      <c r="N54" s="116"/>
      <c r="O54" s="116"/>
      <c r="P54" s="116"/>
      <c r="Q54" s="116"/>
      <c r="R54" s="116"/>
      <c r="S54" s="116"/>
      <c r="T54" s="116"/>
      <c r="U54" s="116"/>
    </row>
    <row r="55" spans="1:92" s="3" customFormat="1">
      <c r="A55" s="229" t="s">
        <v>294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105"/>
      <c r="AT55" s="105"/>
    </row>
    <row r="56" spans="1:92" s="3" customFormat="1" ht="13.7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9"/>
      <c r="W56" s="16"/>
      <c r="X56" s="16"/>
      <c r="Y56" s="16"/>
      <c r="Z56" s="16"/>
      <c r="AA56" s="16"/>
      <c r="AH56" s="525" t="s">
        <v>119</v>
      </c>
      <c r="AI56" s="525"/>
      <c r="AJ56" s="525"/>
      <c r="AK56" s="525"/>
      <c r="AL56" s="525"/>
      <c r="AM56" s="525"/>
      <c r="AN56" s="10"/>
      <c r="AT56" s="105"/>
    </row>
    <row r="57" spans="1:92" s="3" customFormat="1" ht="15" customHeight="1">
      <c r="B57" s="231" t="s">
        <v>1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52" t="s">
        <v>275</v>
      </c>
      <c r="R57" s="252"/>
      <c r="S57" s="252"/>
      <c r="T57" s="252"/>
      <c r="U57" s="252"/>
      <c r="V57" s="252"/>
      <c r="W57" s="252"/>
      <c r="X57" s="252"/>
      <c r="Y57" s="252" t="s">
        <v>330</v>
      </c>
      <c r="Z57" s="252"/>
      <c r="AA57" s="252"/>
      <c r="AB57" s="252"/>
      <c r="AC57" s="252"/>
      <c r="AD57" s="252"/>
      <c r="AE57" s="252"/>
      <c r="AF57" s="252"/>
      <c r="AG57" s="526" t="s">
        <v>328</v>
      </c>
      <c r="AH57" s="527"/>
      <c r="AI57" s="527"/>
      <c r="AJ57" s="527"/>
      <c r="AK57" s="527"/>
      <c r="AL57" s="527"/>
      <c r="AM57" s="527"/>
      <c r="AN57" s="528"/>
      <c r="AO57" s="25"/>
      <c r="AU57" s="105"/>
      <c r="AV57" s="105"/>
    </row>
    <row r="58" spans="1:92" s="3" customFormat="1" ht="15" customHeight="1">
      <c r="B58" s="535" t="s">
        <v>120</v>
      </c>
      <c r="C58" s="535"/>
      <c r="D58" s="535"/>
      <c r="E58" s="535"/>
      <c r="F58" s="535"/>
      <c r="G58" s="535"/>
      <c r="H58" s="535"/>
      <c r="I58" s="535"/>
      <c r="J58" s="535"/>
      <c r="K58" s="529" t="s">
        <v>121</v>
      </c>
      <c r="L58" s="530"/>
      <c r="M58" s="530"/>
      <c r="N58" s="530"/>
      <c r="O58" s="530"/>
      <c r="P58" s="531"/>
      <c r="Q58" s="532">
        <v>1416137600</v>
      </c>
      <c r="R58" s="533"/>
      <c r="S58" s="533"/>
      <c r="T58" s="533"/>
      <c r="U58" s="533"/>
      <c r="V58" s="533"/>
      <c r="W58" s="533"/>
      <c r="X58" s="534"/>
      <c r="Y58" s="532">
        <v>1355891800</v>
      </c>
      <c r="Z58" s="533"/>
      <c r="AA58" s="533"/>
      <c r="AB58" s="533"/>
      <c r="AC58" s="533"/>
      <c r="AD58" s="533"/>
      <c r="AE58" s="533"/>
      <c r="AF58" s="534"/>
      <c r="AG58" s="532">
        <v>1366743900</v>
      </c>
      <c r="AH58" s="533"/>
      <c r="AI58" s="533"/>
      <c r="AJ58" s="533"/>
      <c r="AK58" s="533"/>
      <c r="AL58" s="533"/>
      <c r="AM58" s="533"/>
      <c r="AN58" s="534"/>
      <c r="AU58" s="105"/>
      <c r="AV58" s="105"/>
    </row>
    <row r="59" spans="1:92" s="3" customFormat="1" ht="15" customHeight="1">
      <c r="B59" s="535"/>
      <c r="C59" s="535"/>
      <c r="D59" s="535"/>
      <c r="E59" s="535"/>
      <c r="F59" s="535"/>
      <c r="G59" s="535"/>
      <c r="H59" s="535"/>
      <c r="I59" s="535"/>
      <c r="J59" s="535"/>
      <c r="K59" s="536" t="s">
        <v>122</v>
      </c>
      <c r="L59" s="536"/>
      <c r="M59" s="536"/>
      <c r="N59" s="536"/>
      <c r="O59" s="536"/>
      <c r="P59" s="537"/>
      <c r="Q59" s="538">
        <v>285717269</v>
      </c>
      <c r="R59" s="539"/>
      <c r="S59" s="539"/>
      <c r="T59" s="539"/>
      <c r="U59" s="539"/>
      <c r="V59" s="539"/>
      <c r="W59" s="539"/>
      <c r="X59" s="540"/>
      <c r="Y59" s="538">
        <v>307193252</v>
      </c>
      <c r="Z59" s="539"/>
      <c r="AA59" s="539"/>
      <c r="AB59" s="539"/>
      <c r="AC59" s="539"/>
      <c r="AD59" s="539"/>
      <c r="AE59" s="539"/>
      <c r="AF59" s="540"/>
      <c r="AG59" s="538">
        <v>299534553</v>
      </c>
      <c r="AH59" s="539"/>
      <c r="AI59" s="539"/>
      <c r="AJ59" s="539"/>
      <c r="AK59" s="539"/>
      <c r="AL59" s="539"/>
      <c r="AM59" s="539"/>
      <c r="AN59" s="540"/>
      <c r="AU59" s="105"/>
      <c r="AV59" s="124"/>
    </row>
    <row r="60" spans="1:92" s="3" customFormat="1" ht="15" customHeight="1">
      <c r="B60" s="535" t="s">
        <v>123</v>
      </c>
      <c r="C60" s="535"/>
      <c r="D60" s="535"/>
      <c r="E60" s="535"/>
      <c r="F60" s="535"/>
      <c r="G60" s="535"/>
      <c r="H60" s="535"/>
      <c r="I60" s="535"/>
      <c r="J60" s="535"/>
      <c r="K60" s="529" t="s">
        <v>121</v>
      </c>
      <c r="L60" s="530"/>
      <c r="M60" s="530"/>
      <c r="N60" s="530"/>
      <c r="O60" s="530"/>
      <c r="P60" s="531"/>
      <c r="Q60" s="532">
        <v>1317191024</v>
      </c>
      <c r="R60" s="541"/>
      <c r="S60" s="541"/>
      <c r="T60" s="541"/>
      <c r="U60" s="541"/>
      <c r="V60" s="541"/>
      <c r="W60" s="541"/>
      <c r="X60" s="542"/>
      <c r="Y60" s="532">
        <v>1258684518</v>
      </c>
      <c r="Z60" s="541"/>
      <c r="AA60" s="541"/>
      <c r="AB60" s="541"/>
      <c r="AC60" s="541"/>
      <c r="AD60" s="541"/>
      <c r="AE60" s="541"/>
      <c r="AF60" s="542"/>
      <c r="AG60" s="532">
        <v>1283393230</v>
      </c>
      <c r="AH60" s="541"/>
      <c r="AI60" s="541"/>
      <c r="AJ60" s="541"/>
      <c r="AK60" s="541"/>
      <c r="AL60" s="541"/>
      <c r="AM60" s="541"/>
      <c r="AN60" s="542"/>
      <c r="AU60" s="105"/>
      <c r="AV60" s="124"/>
    </row>
    <row r="61" spans="1:92" s="3" customFormat="1" ht="15" customHeight="1">
      <c r="B61" s="535"/>
      <c r="C61" s="535"/>
      <c r="D61" s="535"/>
      <c r="E61" s="535"/>
      <c r="F61" s="535"/>
      <c r="G61" s="535"/>
      <c r="H61" s="535"/>
      <c r="I61" s="535"/>
      <c r="J61" s="535"/>
      <c r="K61" s="543" t="s">
        <v>122</v>
      </c>
      <c r="L61" s="536"/>
      <c r="M61" s="536"/>
      <c r="N61" s="536"/>
      <c r="O61" s="536"/>
      <c r="P61" s="537"/>
      <c r="Q61" s="538">
        <v>75823134</v>
      </c>
      <c r="R61" s="539"/>
      <c r="S61" s="539"/>
      <c r="T61" s="539"/>
      <c r="U61" s="539"/>
      <c r="V61" s="539"/>
      <c r="W61" s="539"/>
      <c r="X61" s="540"/>
      <c r="Y61" s="538">
        <v>71941015</v>
      </c>
      <c r="Z61" s="539"/>
      <c r="AA61" s="539"/>
      <c r="AB61" s="539"/>
      <c r="AC61" s="539"/>
      <c r="AD61" s="539"/>
      <c r="AE61" s="539"/>
      <c r="AF61" s="540"/>
      <c r="AG61" s="538">
        <v>54847719</v>
      </c>
      <c r="AH61" s="539"/>
      <c r="AI61" s="539"/>
      <c r="AJ61" s="539"/>
      <c r="AK61" s="539"/>
      <c r="AL61" s="539"/>
      <c r="AM61" s="539"/>
      <c r="AN61" s="540"/>
      <c r="AU61" s="105"/>
      <c r="AV61" s="124"/>
      <c r="AW61" s="125"/>
      <c r="AX61" s="125"/>
    </row>
    <row r="62" spans="1:92" s="3" customFormat="1" ht="15" customHeight="1">
      <c r="B62" s="564" t="s">
        <v>124</v>
      </c>
      <c r="C62" s="564"/>
      <c r="D62" s="564"/>
      <c r="E62" s="564"/>
      <c r="F62" s="564"/>
      <c r="G62" s="564"/>
      <c r="H62" s="564"/>
      <c r="I62" s="564"/>
      <c r="J62" s="564"/>
      <c r="K62" s="529" t="s">
        <v>121</v>
      </c>
      <c r="L62" s="545"/>
      <c r="M62" s="545"/>
      <c r="N62" s="545"/>
      <c r="O62" s="545"/>
      <c r="P62" s="546"/>
      <c r="Q62" s="547">
        <v>232600</v>
      </c>
      <c r="R62" s="548"/>
      <c r="S62" s="548"/>
      <c r="T62" s="548"/>
      <c r="U62" s="548"/>
      <c r="V62" s="548"/>
      <c r="W62" s="548"/>
      <c r="X62" s="549"/>
      <c r="Y62" s="547">
        <v>98700</v>
      </c>
      <c r="Z62" s="548"/>
      <c r="AA62" s="548"/>
      <c r="AB62" s="548"/>
      <c r="AC62" s="548"/>
      <c r="AD62" s="548"/>
      <c r="AE62" s="548"/>
      <c r="AF62" s="549"/>
      <c r="AG62" s="547">
        <v>286400</v>
      </c>
      <c r="AH62" s="548"/>
      <c r="AI62" s="548"/>
      <c r="AJ62" s="548"/>
      <c r="AK62" s="548"/>
      <c r="AL62" s="548"/>
      <c r="AM62" s="548"/>
      <c r="AN62" s="549"/>
      <c r="AU62" s="105"/>
      <c r="AV62" s="105"/>
    </row>
    <row r="63" spans="1:92" s="3" customFormat="1" ht="15" customHeight="1">
      <c r="B63" s="564"/>
      <c r="C63" s="564"/>
      <c r="D63" s="564"/>
      <c r="E63" s="564"/>
      <c r="F63" s="564"/>
      <c r="G63" s="564"/>
      <c r="H63" s="564"/>
      <c r="I63" s="564"/>
      <c r="J63" s="564"/>
      <c r="K63" s="543" t="s">
        <v>122</v>
      </c>
      <c r="L63" s="536"/>
      <c r="M63" s="536"/>
      <c r="N63" s="536"/>
      <c r="O63" s="536"/>
      <c r="P63" s="537"/>
      <c r="Q63" s="538">
        <v>22956482</v>
      </c>
      <c r="R63" s="539"/>
      <c r="S63" s="539"/>
      <c r="T63" s="539"/>
      <c r="U63" s="539"/>
      <c r="V63" s="539"/>
      <c r="W63" s="539"/>
      <c r="X63" s="540"/>
      <c r="Y63" s="538">
        <v>46179166</v>
      </c>
      <c r="Z63" s="539"/>
      <c r="AA63" s="539"/>
      <c r="AB63" s="539"/>
      <c r="AC63" s="539"/>
      <c r="AD63" s="539"/>
      <c r="AE63" s="539"/>
      <c r="AF63" s="540"/>
      <c r="AG63" s="538">
        <v>31114344</v>
      </c>
      <c r="AH63" s="539"/>
      <c r="AI63" s="539"/>
      <c r="AJ63" s="539"/>
      <c r="AK63" s="539"/>
      <c r="AL63" s="539"/>
      <c r="AM63" s="539"/>
      <c r="AN63" s="540"/>
      <c r="AU63" s="105"/>
      <c r="AV63" s="105"/>
    </row>
    <row r="64" spans="1:92" s="3" customFormat="1" ht="15" customHeight="1">
      <c r="B64" s="564" t="s">
        <v>125</v>
      </c>
      <c r="C64" s="564"/>
      <c r="D64" s="564"/>
      <c r="E64" s="564"/>
      <c r="F64" s="564"/>
      <c r="G64" s="564"/>
      <c r="H64" s="564"/>
      <c r="I64" s="564"/>
      <c r="J64" s="564"/>
      <c r="K64" s="529" t="s">
        <v>121</v>
      </c>
      <c r="L64" s="545"/>
      <c r="M64" s="545"/>
      <c r="N64" s="545"/>
      <c r="O64" s="545"/>
      <c r="P64" s="546"/>
      <c r="Q64" s="547">
        <v>98713976</v>
      </c>
      <c r="R64" s="548"/>
      <c r="S64" s="548"/>
      <c r="T64" s="548"/>
      <c r="U64" s="548"/>
      <c r="V64" s="548"/>
      <c r="W64" s="548"/>
      <c r="X64" s="549"/>
      <c r="Y64" s="547">
        <v>97108582</v>
      </c>
      <c r="Z64" s="548"/>
      <c r="AA64" s="548"/>
      <c r="AB64" s="548"/>
      <c r="AC64" s="548"/>
      <c r="AD64" s="548"/>
      <c r="AE64" s="548"/>
      <c r="AF64" s="549"/>
      <c r="AG64" s="547">
        <v>83064270</v>
      </c>
      <c r="AH64" s="548"/>
      <c r="AI64" s="548"/>
      <c r="AJ64" s="548"/>
      <c r="AK64" s="548"/>
      <c r="AL64" s="548"/>
      <c r="AM64" s="548"/>
      <c r="AN64" s="549"/>
      <c r="AV64" s="105"/>
    </row>
    <row r="65" spans="2:48" s="3" customFormat="1" ht="15" customHeight="1">
      <c r="B65" s="564"/>
      <c r="C65" s="564"/>
      <c r="D65" s="564"/>
      <c r="E65" s="564"/>
      <c r="F65" s="564"/>
      <c r="G65" s="564"/>
      <c r="H65" s="564"/>
      <c r="I65" s="564"/>
      <c r="J65" s="564"/>
      <c r="K65" s="543" t="s">
        <v>122</v>
      </c>
      <c r="L65" s="536"/>
      <c r="M65" s="536"/>
      <c r="N65" s="536"/>
      <c r="O65" s="536"/>
      <c r="P65" s="537"/>
      <c r="Q65" s="538">
        <v>186937653</v>
      </c>
      <c r="R65" s="539"/>
      <c r="S65" s="539"/>
      <c r="T65" s="539"/>
      <c r="U65" s="539"/>
      <c r="V65" s="539"/>
      <c r="W65" s="539"/>
      <c r="X65" s="540"/>
      <c r="Y65" s="538">
        <v>189073071</v>
      </c>
      <c r="Z65" s="539"/>
      <c r="AA65" s="539"/>
      <c r="AB65" s="539"/>
      <c r="AC65" s="539"/>
      <c r="AD65" s="539"/>
      <c r="AE65" s="539"/>
      <c r="AF65" s="540"/>
      <c r="AG65" s="538">
        <v>213572490</v>
      </c>
      <c r="AH65" s="539"/>
      <c r="AI65" s="539"/>
      <c r="AJ65" s="539"/>
      <c r="AK65" s="539"/>
      <c r="AL65" s="539"/>
      <c r="AM65" s="539"/>
      <c r="AN65" s="540"/>
      <c r="AV65" s="105"/>
    </row>
    <row r="66" spans="2:48" s="3" customFormat="1" ht="15" customHeight="1">
      <c r="B66" s="562" t="s">
        <v>126</v>
      </c>
      <c r="C66" s="562"/>
      <c r="D66" s="562"/>
      <c r="E66" s="562"/>
      <c r="F66" s="562"/>
      <c r="G66" s="562"/>
      <c r="H66" s="562"/>
      <c r="I66" s="562"/>
      <c r="J66" s="562"/>
      <c r="K66" s="529" t="s">
        <v>121</v>
      </c>
      <c r="L66" s="545"/>
      <c r="M66" s="545"/>
      <c r="N66" s="545"/>
      <c r="O66" s="545"/>
      <c r="P66" s="546"/>
      <c r="Q66" s="573">
        <f t="shared" ref="Q66:Q67" si="5">ROUND(IF(Q62="-",(Q60/Q58*100),(Q60/(Q58-Q62)*100)),2)</f>
        <v>93.03</v>
      </c>
      <c r="R66" s="573"/>
      <c r="S66" s="573"/>
      <c r="T66" s="573"/>
      <c r="U66" s="573"/>
      <c r="V66" s="573"/>
      <c r="W66" s="573"/>
      <c r="X66" s="573"/>
      <c r="Y66" s="573">
        <f>ROUND(IF(Y62="-",(Y60/Y58*100),(Y60/(Y58-Y62)*100)),2)</f>
        <v>92.84</v>
      </c>
      <c r="Z66" s="573"/>
      <c r="AA66" s="573"/>
      <c r="AB66" s="573"/>
      <c r="AC66" s="573"/>
      <c r="AD66" s="573"/>
      <c r="AE66" s="573"/>
      <c r="AF66" s="573"/>
      <c r="AG66" s="573">
        <f>ROUND(IF(AG62="-",(AG60/AG58*100),(AG60/(AG58-AG62)*100)),2)</f>
        <v>93.92</v>
      </c>
      <c r="AH66" s="573"/>
      <c r="AI66" s="573"/>
      <c r="AJ66" s="573"/>
      <c r="AK66" s="573"/>
      <c r="AL66" s="573"/>
      <c r="AM66" s="573"/>
      <c r="AN66" s="573"/>
      <c r="AU66" s="8"/>
      <c r="AV66" s="105"/>
    </row>
    <row r="67" spans="2:48" s="3" customFormat="1" ht="15" customHeight="1">
      <c r="B67" s="562"/>
      <c r="C67" s="562"/>
      <c r="D67" s="562"/>
      <c r="E67" s="562"/>
      <c r="F67" s="562"/>
      <c r="G67" s="562"/>
      <c r="H67" s="562"/>
      <c r="I67" s="562"/>
      <c r="J67" s="562"/>
      <c r="K67" s="543" t="s">
        <v>122</v>
      </c>
      <c r="L67" s="536"/>
      <c r="M67" s="536"/>
      <c r="N67" s="536"/>
      <c r="O67" s="536"/>
      <c r="P67" s="537"/>
      <c r="Q67" s="544">
        <f t="shared" si="5"/>
        <v>28.86</v>
      </c>
      <c r="R67" s="544"/>
      <c r="S67" s="544"/>
      <c r="T67" s="544"/>
      <c r="U67" s="544"/>
      <c r="V67" s="544"/>
      <c r="W67" s="544"/>
      <c r="X67" s="544"/>
      <c r="Y67" s="544">
        <f>ROUND(IF(Y63="-",(Y61/Y59*100),(Y61/(Y59-Y63)*100)),2)</f>
        <v>27.56</v>
      </c>
      <c r="Z67" s="544"/>
      <c r="AA67" s="544"/>
      <c r="AB67" s="544"/>
      <c r="AC67" s="544"/>
      <c r="AD67" s="544"/>
      <c r="AE67" s="544"/>
      <c r="AF67" s="544"/>
      <c r="AG67" s="544">
        <f>ROUND(IF(AG63="-",(AG61/AG59*100),(AG61/(AG59-AG63)*100)),2)</f>
        <v>20.43</v>
      </c>
      <c r="AH67" s="544"/>
      <c r="AI67" s="544"/>
      <c r="AJ67" s="544"/>
      <c r="AK67" s="544"/>
      <c r="AL67" s="544"/>
      <c r="AM67" s="544"/>
      <c r="AN67" s="544"/>
      <c r="AU67" s="105"/>
      <c r="AV67" s="105"/>
    </row>
    <row r="68" spans="2:48" s="3" customFormat="1" ht="15" customHeight="1">
      <c r="B68" s="563" t="s">
        <v>127</v>
      </c>
      <c r="C68" s="563"/>
      <c r="D68" s="563"/>
      <c r="E68" s="563"/>
      <c r="F68" s="563"/>
      <c r="G68" s="563"/>
      <c r="H68" s="563"/>
      <c r="I68" s="563"/>
      <c r="J68" s="563"/>
      <c r="K68" s="529" t="s">
        <v>121</v>
      </c>
      <c r="L68" s="545"/>
      <c r="M68" s="545"/>
      <c r="N68" s="545"/>
      <c r="O68" s="545"/>
      <c r="P68" s="546"/>
      <c r="Q68" s="566">
        <v>95503</v>
      </c>
      <c r="R68" s="567"/>
      <c r="S68" s="567"/>
      <c r="T68" s="567"/>
      <c r="U68" s="567"/>
      <c r="V68" s="567"/>
      <c r="W68" s="567"/>
      <c r="X68" s="568"/>
      <c r="Y68" s="566">
        <v>91041</v>
      </c>
      <c r="Z68" s="567"/>
      <c r="AA68" s="567"/>
      <c r="AB68" s="567"/>
      <c r="AC68" s="567"/>
      <c r="AD68" s="567"/>
      <c r="AE68" s="567"/>
      <c r="AF68" s="568"/>
      <c r="AG68" s="566">
        <v>94015</v>
      </c>
      <c r="AH68" s="567"/>
      <c r="AI68" s="567"/>
      <c r="AJ68" s="567"/>
      <c r="AK68" s="567"/>
      <c r="AL68" s="567"/>
      <c r="AM68" s="567"/>
      <c r="AN68" s="568"/>
      <c r="AU68" s="105"/>
      <c r="AV68" s="105"/>
    </row>
    <row r="69" spans="2:48" s="3" customFormat="1" ht="15" customHeight="1">
      <c r="B69" s="563"/>
      <c r="C69" s="563"/>
      <c r="D69" s="563"/>
      <c r="E69" s="563"/>
      <c r="F69" s="563"/>
      <c r="G69" s="563"/>
      <c r="H69" s="563"/>
      <c r="I69" s="563"/>
      <c r="J69" s="563"/>
      <c r="K69" s="574"/>
      <c r="L69" s="575"/>
      <c r="M69" s="575"/>
      <c r="N69" s="575"/>
      <c r="O69" s="575"/>
      <c r="P69" s="576"/>
      <c r="Q69" s="569"/>
      <c r="R69" s="570"/>
      <c r="S69" s="570"/>
      <c r="T69" s="570"/>
      <c r="U69" s="570"/>
      <c r="V69" s="570"/>
      <c r="W69" s="570"/>
      <c r="X69" s="571"/>
      <c r="Y69" s="569"/>
      <c r="Z69" s="570"/>
      <c r="AA69" s="570"/>
      <c r="AB69" s="570"/>
      <c r="AC69" s="570"/>
      <c r="AD69" s="570"/>
      <c r="AE69" s="570"/>
      <c r="AF69" s="571"/>
      <c r="AG69" s="569"/>
      <c r="AH69" s="570"/>
      <c r="AI69" s="570"/>
      <c r="AJ69" s="570"/>
      <c r="AK69" s="570"/>
      <c r="AL69" s="570"/>
      <c r="AM69" s="570"/>
      <c r="AN69" s="571"/>
      <c r="AU69" s="105"/>
      <c r="AV69" s="105"/>
    </row>
    <row r="70" spans="2:48" s="3" customFormat="1" ht="15" customHeight="1">
      <c r="B70" s="563" t="s">
        <v>128</v>
      </c>
      <c r="C70" s="563"/>
      <c r="D70" s="563"/>
      <c r="E70" s="563"/>
      <c r="F70" s="563"/>
      <c r="G70" s="563"/>
      <c r="H70" s="563"/>
      <c r="I70" s="563"/>
      <c r="J70" s="563"/>
      <c r="K70" s="529" t="s">
        <v>121</v>
      </c>
      <c r="L70" s="545"/>
      <c r="M70" s="545"/>
      <c r="N70" s="545"/>
      <c r="O70" s="545"/>
      <c r="P70" s="546"/>
      <c r="Q70" s="566">
        <v>56855</v>
      </c>
      <c r="R70" s="567"/>
      <c r="S70" s="567"/>
      <c r="T70" s="567"/>
      <c r="U70" s="567"/>
      <c r="V70" s="567"/>
      <c r="W70" s="567"/>
      <c r="X70" s="568"/>
      <c r="Y70" s="566">
        <v>58784</v>
      </c>
      <c r="Z70" s="567"/>
      <c r="AA70" s="567"/>
      <c r="AB70" s="567"/>
      <c r="AC70" s="567"/>
      <c r="AD70" s="567"/>
      <c r="AE70" s="567"/>
      <c r="AF70" s="568"/>
      <c r="AG70" s="566">
        <v>61300</v>
      </c>
      <c r="AH70" s="567"/>
      <c r="AI70" s="567"/>
      <c r="AJ70" s="567"/>
      <c r="AK70" s="567"/>
      <c r="AL70" s="567"/>
      <c r="AM70" s="567"/>
      <c r="AN70" s="568"/>
      <c r="AU70" s="105"/>
      <c r="AV70" s="105"/>
    </row>
    <row r="71" spans="2:48" s="3" customFormat="1" ht="15" customHeight="1">
      <c r="B71" s="563"/>
      <c r="C71" s="563"/>
      <c r="D71" s="563"/>
      <c r="E71" s="563"/>
      <c r="F71" s="563"/>
      <c r="G71" s="563"/>
      <c r="H71" s="563"/>
      <c r="I71" s="563"/>
      <c r="J71" s="563"/>
      <c r="K71" s="574"/>
      <c r="L71" s="575"/>
      <c r="M71" s="575"/>
      <c r="N71" s="575"/>
      <c r="O71" s="575"/>
      <c r="P71" s="576"/>
      <c r="Q71" s="569"/>
      <c r="R71" s="570"/>
      <c r="S71" s="570"/>
      <c r="T71" s="570"/>
      <c r="U71" s="570"/>
      <c r="V71" s="570"/>
      <c r="W71" s="570"/>
      <c r="X71" s="571"/>
      <c r="Y71" s="569"/>
      <c r="Z71" s="570"/>
      <c r="AA71" s="570"/>
      <c r="AB71" s="570"/>
      <c r="AC71" s="570"/>
      <c r="AD71" s="570"/>
      <c r="AE71" s="570"/>
      <c r="AF71" s="571"/>
      <c r="AG71" s="569"/>
      <c r="AH71" s="570"/>
      <c r="AI71" s="570"/>
      <c r="AJ71" s="570"/>
      <c r="AK71" s="570"/>
      <c r="AL71" s="570"/>
      <c r="AM71" s="570"/>
      <c r="AN71" s="571"/>
      <c r="AU71" s="105"/>
      <c r="AV71" s="105"/>
    </row>
    <row r="72" spans="2:48" s="3" customFormat="1" ht="15" customHeight="1">
      <c r="B72" s="563" t="s">
        <v>129</v>
      </c>
      <c r="C72" s="563"/>
      <c r="D72" s="563"/>
      <c r="E72" s="563"/>
      <c r="F72" s="563"/>
      <c r="G72" s="563"/>
      <c r="H72" s="563"/>
      <c r="I72" s="563"/>
      <c r="J72" s="563"/>
      <c r="K72" s="565" t="s">
        <v>121</v>
      </c>
      <c r="L72" s="565"/>
      <c r="M72" s="565"/>
      <c r="N72" s="565"/>
      <c r="O72" s="565"/>
      <c r="P72" s="565"/>
      <c r="Q72" s="566">
        <v>52929</v>
      </c>
      <c r="R72" s="567"/>
      <c r="S72" s="567"/>
      <c r="T72" s="567"/>
      <c r="U72" s="567"/>
      <c r="V72" s="567"/>
      <c r="W72" s="567"/>
      <c r="X72" s="568"/>
      <c r="Y72" s="566">
        <v>54660</v>
      </c>
      <c r="Z72" s="567"/>
      <c r="AA72" s="567"/>
      <c r="AB72" s="567"/>
      <c r="AC72" s="567"/>
      <c r="AD72" s="567"/>
      <c r="AE72" s="567"/>
      <c r="AF72" s="568"/>
      <c r="AG72" s="566">
        <v>57634</v>
      </c>
      <c r="AH72" s="567"/>
      <c r="AI72" s="567"/>
      <c r="AJ72" s="567"/>
      <c r="AK72" s="567"/>
      <c r="AL72" s="567"/>
      <c r="AM72" s="567"/>
      <c r="AN72" s="568"/>
      <c r="AU72" s="105"/>
      <c r="AV72" s="105"/>
    </row>
    <row r="73" spans="2:48" s="3" customFormat="1" ht="15" customHeight="1">
      <c r="B73" s="563"/>
      <c r="C73" s="563"/>
      <c r="D73" s="563"/>
      <c r="E73" s="563"/>
      <c r="F73" s="563"/>
      <c r="G73" s="563"/>
      <c r="H73" s="563"/>
      <c r="I73" s="563"/>
      <c r="J73" s="563"/>
      <c r="K73" s="565"/>
      <c r="L73" s="565"/>
      <c r="M73" s="565"/>
      <c r="N73" s="565"/>
      <c r="O73" s="565"/>
      <c r="P73" s="565"/>
      <c r="Q73" s="569"/>
      <c r="R73" s="570"/>
      <c r="S73" s="570"/>
      <c r="T73" s="570"/>
      <c r="U73" s="570"/>
      <c r="V73" s="570"/>
      <c r="W73" s="570"/>
      <c r="X73" s="571"/>
      <c r="Y73" s="569"/>
      <c r="Z73" s="570"/>
      <c r="AA73" s="570"/>
      <c r="AB73" s="570"/>
      <c r="AC73" s="570"/>
      <c r="AD73" s="570"/>
      <c r="AE73" s="570"/>
      <c r="AF73" s="571"/>
      <c r="AG73" s="569"/>
      <c r="AH73" s="570"/>
      <c r="AI73" s="570"/>
      <c r="AJ73" s="570"/>
      <c r="AK73" s="570"/>
      <c r="AL73" s="570"/>
      <c r="AM73" s="570"/>
      <c r="AN73" s="571"/>
      <c r="AU73" s="105"/>
      <c r="AV73" s="105"/>
    </row>
    <row r="74" spans="2:48" s="3" customFormat="1" ht="15" customHeight="1">
      <c r="B74" s="572" t="s">
        <v>130</v>
      </c>
      <c r="C74" s="572"/>
      <c r="D74" s="572"/>
      <c r="E74" s="572"/>
      <c r="F74" s="572"/>
      <c r="G74" s="572"/>
      <c r="H74" s="550" t="s">
        <v>131</v>
      </c>
      <c r="I74" s="550"/>
      <c r="J74" s="550"/>
      <c r="K74" s="550"/>
      <c r="L74" s="550"/>
      <c r="M74" s="550"/>
      <c r="N74" s="550"/>
      <c r="O74" s="550"/>
      <c r="P74" s="550"/>
      <c r="Q74" s="551">
        <v>5.3</v>
      </c>
      <c r="R74" s="551"/>
      <c r="S74" s="551"/>
      <c r="T74" s="551"/>
      <c r="U74" s="551"/>
      <c r="V74" s="551"/>
      <c r="W74" s="551"/>
      <c r="X74" s="551"/>
      <c r="Y74" s="551">
        <v>5.3</v>
      </c>
      <c r="Z74" s="551"/>
      <c r="AA74" s="551"/>
      <c r="AB74" s="551"/>
      <c r="AC74" s="551"/>
      <c r="AD74" s="551"/>
      <c r="AE74" s="551"/>
      <c r="AF74" s="551"/>
      <c r="AG74" s="551">
        <v>5.7</v>
      </c>
      <c r="AH74" s="551"/>
      <c r="AI74" s="551"/>
      <c r="AJ74" s="551"/>
      <c r="AK74" s="551"/>
      <c r="AL74" s="551"/>
      <c r="AM74" s="551"/>
      <c r="AN74" s="551"/>
      <c r="AU74" s="105"/>
      <c r="AV74" s="105"/>
    </row>
    <row r="75" spans="2:48" s="3" customFormat="1" ht="15" customHeight="1">
      <c r="B75" s="572"/>
      <c r="C75" s="572"/>
      <c r="D75" s="572"/>
      <c r="E75" s="572"/>
      <c r="F75" s="572"/>
      <c r="G75" s="572"/>
      <c r="H75" s="552" t="s">
        <v>132</v>
      </c>
      <c r="I75" s="552"/>
      <c r="J75" s="552"/>
      <c r="K75" s="552"/>
      <c r="L75" s="552"/>
      <c r="M75" s="552"/>
      <c r="N75" s="552"/>
      <c r="O75" s="552"/>
      <c r="P75" s="552"/>
      <c r="Q75" s="553">
        <v>0</v>
      </c>
      <c r="R75" s="553"/>
      <c r="S75" s="553"/>
      <c r="T75" s="553"/>
      <c r="U75" s="553"/>
      <c r="V75" s="553"/>
      <c r="W75" s="553"/>
      <c r="X75" s="553"/>
      <c r="Y75" s="553">
        <v>0</v>
      </c>
      <c r="Z75" s="553"/>
      <c r="AA75" s="553"/>
      <c r="AB75" s="553"/>
      <c r="AC75" s="553"/>
      <c r="AD75" s="553"/>
      <c r="AE75" s="553"/>
      <c r="AF75" s="553"/>
      <c r="AG75" s="553">
        <v>0</v>
      </c>
      <c r="AH75" s="553"/>
      <c r="AI75" s="553"/>
      <c r="AJ75" s="553"/>
      <c r="AK75" s="553"/>
      <c r="AL75" s="553"/>
      <c r="AM75" s="553"/>
      <c r="AN75" s="553"/>
      <c r="AU75" s="105"/>
      <c r="AV75" s="105"/>
    </row>
    <row r="76" spans="2:48" s="3" customFormat="1" ht="15" customHeight="1">
      <c r="B76" s="572"/>
      <c r="C76" s="572"/>
      <c r="D76" s="572"/>
      <c r="E76" s="572"/>
      <c r="F76" s="572"/>
      <c r="G76" s="572"/>
      <c r="H76" s="554" t="s">
        <v>133</v>
      </c>
      <c r="I76" s="554"/>
      <c r="J76" s="554"/>
      <c r="K76" s="554"/>
      <c r="L76" s="554"/>
      <c r="M76" s="554"/>
      <c r="N76" s="554"/>
      <c r="O76" s="554"/>
      <c r="P76" s="554"/>
      <c r="Q76" s="555">
        <v>18960</v>
      </c>
      <c r="R76" s="556"/>
      <c r="S76" s="556"/>
      <c r="T76" s="556"/>
      <c r="U76" s="556"/>
      <c r="V76" s="556"/>
      <c r="W76" s="556"/>
      <c r="X76" s="557"/>
      <c r="Y76" s="555">
        <v>18960</v>
      </c>
      <c r="Z76" s="556"/>
      <c r="AA76" s="556"/>
      <c r="AB76" s="556"/>
      <c r="AC76" s="556"/>
      <c r="AD76" s="556"/>
      <c r="AE76" s="556"/>
      <c r="AF76" s="557"/>
      <c r="AG76" s="555">
        <v>18960</v>
      </c>
      <c r="AH76" s="556"/>
      <c r="AI76" s="556"/>
      <c r="AJ76" s="556"/>
      <c r="AK76" s="556"/>
      <c r="AL76" s="556"/>
      <c r="AM76" s="556"/>
      <c r="AN76" s="557"/>
      <c r="AU76" s="105"/>
      <c r="AV76" s="105"/>
    </row>
    <row r="77" spans="2:48" s="3" customFormat="1" ht="15" customHeight="1">
      <c r="B77" s="572"/>
      <c r="C77" s="572"/>
      <c r="D77" s="572"/>
      <c r="E77" s="572"/>
      <c r="F77" s="572"/>
      <c r="G77" s="572"/>
      <c r="H77" s="558" t="s">
        <v>134</v>
      </c>
      <c r="I77" s="558"/>
      <c r="J77" s="558"/>
      <c r="K77" s="558"/>
      <c r="L77" s="558"/>
      <c r="M77" s="558"/>
      <c r="N77" s="558"/>
      <c r="O77" s="558"/>
      <c r="P77" s="558"/>
      <c r="Q77" s="559">
        <v>18240</v>
      </c>
      <c r="R77" s="560"/>
      <c r="S77" s="560"/>
      <c r="T77" s="560"/>
      <c r="U77" s="560"/>
      <c r="V77" s="560"/>
      <c r="W77" s="560"/>
      <c r="X77" s="561"/>
      <c r="Y77" s="559">
        <v>18240</v>
      </c>
      <c r="Z77" s="560"/>
      <c r="AA77" s="560"/>
      <c r="AB77" s="560"/>
      <c r="AC77" s="560"/>
      <c r="AD77" s="560"/>
      <c r="AE77" s="560"/>
      <c r="AF77" s="561"/>
      <c r="AG77" s="559">
        <v>18240</v>
      </c>
      <c r="AH77" s="560"/>
      <c r="AI77" s="560"/>
      <c r="AJ77" s="560"/>
      <c r="AK77" s="560"/>
      <c r="AL77" s="560"/>
      <c r="AM77" s="560"/>
      <c r="AN77" s="561"/>
      <c r="AU77" s="105"/>
      <c r="AV77" s="105"/>
    </row>
    <row r="78" spans="2:48" s="3" customFormat="1" ht="18" customHeight="1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1"/>
      <c r="AH78" s="11"/>
      <c r="AI78" s="11"/>
      <c r="AJ78" s="11"/>
      <c r="AK78" s="11"/>
      <c r="AL78" s="11"/>
      <c r="AM78" s="126"/>
      <c r="AN78" s="8"/>
      <c r="AO78" s="8"/>
      <c r="AP78" s="8"/>
      <c r="AQ78" s="8"/>
      <c r="AT78" s="105"/>
    </row>
    <row r="79" spans="2:48" s="3" customFormat="1" ht="15" customHeight="1">
      <c r="B79" s="231" t="s">
        <v>1</v>
      </c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52" t="s">
        <v>352</v>
      </c>
      <c r="R79" s="252"/>
      <c r="S79" s="252"/>
      <c r="T79" s="252"/>
      <c r="U79" s="252"/>
      <c r="V79" s="252"/>
      <c r="W79" s="252"/>
      <c r="X79" s="252"/>
      <c r="Y79" s="252" t="s">
        <v>368</v>
      </c>
      <c r="Z79" s="252"/>
      <c r="AA79" s="252"/>
      <c r="AB79" s="252"/>
      <c r="AC79" s="252"/>
      <c r="AD79" s="252"/>
      <c r="AE79" s="252"/>
      <c r="AF79" s="252"/>
      <c r="AG79" s="25"/>
      <c r="AU79" s="105"/>
      <c r="AV79" s="105"/>
    </row>
    <row r="80" spans="2:48" s="3" customFormat="1" ht="15" customHeight="1">
      <c r="B80" s="535" t="s">
        <v>120</v>
      </c>
      <c r="C80" s="535"/>
      <c r="D80" s="535"/>
      <c r="E80" s="535"/>
      <c r="F80" s="535"/>
      <c r="G80" s="535"/>
      <c r="H80" s="535"/>
      <c r="I80" s="535"/>
      <c r="J80" s="535"/>
      <c r="K80" s="529" t="s">
        <v>121</v>
      </c>
      <c r="L80" s="530"/>
      <c r="M80" s="530"/>
      <c r="N80" s="530"/>
      <c r="O80" s="530"/>
      <c r="P80" s="531"/>
      <c r="Q80" s="532">
        <v>1307060100</v>
      </c>
      <c r="R80" s="533"/>
      <c r="S80" s="533"/>
      <c r="T80" s="533"/>
      <c r="U80" s="533"/>
      <c r="V80" s="533"/>
      <c r="W80" s="533"/>
      <c r="X80" s="534"/>
      <c r="Y80" s="532">
        <v>1361877700</v>
      </c>
      <c r="Z80" s="533"/>
      <c r="AA80" s="533"/>
      <c r="AB80" s="533"/>
      <c r="AC80" s="533"/>
      <c r="AD80" s="533"/>
      <c r="AE80" s="533"/>
      <c r="AF80" s="534"/>
      <c r="AG80" s="105"/>
      <c r="AH80" s="105"/>
    </row>
    <row r="81" spans="2:50" s="3" customFormat="1" ht="15" customHeight="1">
      <c r="B81" s="535"/>
      <c r="C81" s="535"/>
      <c r="D81" s="535"/>
      <c r="E81" s="535"/>
      <c r="F81" s="535"/>
      <c r="G81" s="535"/>
      <c r="H81" s="535"/>
      <c r="I81" s="535"/>
      <c r="J81" s="535"/>
      <c r="K81" s="536" t="s">
        <v>122</v>
      </c>
      <c r="L81" s="536"/>
      <c r="M81" s="536"/>
      <c r="N81" s="536"/>
      <c r="O81" s="536"/>
      <c r="P81" s="537"/>
      <c r="Q81" s="538">
        <v>298358560</v>
      </c>
      <c r="R81" s="539"/>
      <c r="S81" s="539"/>
      <c r="T81" s="539"/>
      <c r="U81" s="539"/>
      <c r="V81" s="539"/>
      <c r="W81" s="539"/>
      <c r="X81" s="540"/>
      <c r="Y81" s="538">
        <v>253138769</v>
      </c>
      <c r="Z81" s="539"/>
      <c r="AA81" s="539"/>
      <c r="AB81" s="539"/>
      <c r="AC81" s="539"/>
      <c r="AD81" s="539"/>
      <c r="AE81" s="539"/>
      <c r="AF81" s="540"/>
      <c r="AU81" s="105"/>
      <c r="AV81" s="105"/>
    </row>
    <row r="82" spans="2:50" s="3" customFormat="1" ht="15" customHeight="1">
      <c r="B82" s="535" t="s">
        <v>123</v>
      </c>
      <c r="C82" s="535"/>
      <c r="D82" s="535"/>
      <c r="E82" s="535"/>
      <c r="F82" s="535"/>
      <c r="G82" s="535"/>
      <c r="H82" s="535"/>
      <c r="I82" s="535"/>
      <c r="J82" s="535"/>
      <c r="K82" s="529" t="s">
        <v>121</v>
      </c>
      <c r="L82" s="530"/>
      <c r="M82" s="530"/>
      <c r="N82" s="530"/>
      <c r="O82" s="530"/>
      <c r="P82" s="531"/>
      <c r="Q82" s="532">
        <v>1236671710</v>
      </c>
      <c r="R82" s="541"/>
      <c r="S82" s="541"/>
      <c r="T82" s="541"/>
      <c r="U82" s="541"/>
      <c r="V82" s="541"/>
      <c r="W82" s="541"/>
      <c r="X82" s="542"/>
      <c r="Y82" s="532">
        <v>1282756067</v>
      </c>
      <c r="Z82" s="541"/>
      <c r="AA82" s="541"/>
      <c r="AB82" s="541"/>
      <c r="AC82" s="541"/>
      <c r="AD82" s="541"/>
      <c r="AE82" s="541"/>
      <c r="AF82" s="542"/>
      <c r="AU82" s="105"/>
      <c r="AV82" s="124"/>
    </row>
    <row r="83" spans="2:50" s="3" customFormat="1" ht="15" customHeight="1">
      <c r="B83" s="535"/>
      <c r="C83" s="535"/>
      <c r="D83" s="535"/>
      <c r="E83" s="535"/>
      <c r="F83" s="535"/>
      <c r="G83" s="535"/>
      <c r="H83" s="535"/>
      <c r="I83" s="535"/>
      <c r="J83" s="535"/>
      <c r="K83" s="543" t="s">
        <v>122</v>
      </c>
      <c r="L83" s="536"/>
      <c r="M83" s="536"/>
      <c r="N83" s="536"/>
      <c r="O83" s="536"/>
      <c r="P83" s="537"/>
      <c r="Q83" s="538">
        <v>63553820</v>
      </c>
      <c r="R83" s="539"/>
      <c r="S83" s="539"/>
      <c r="T83" s="539"/>
      <c r="U83" s="539"/>
      <c r="V83" s="539"/>
      <c r="W83" s="539"/>
      <c r="X83" s="540"/>
      <c r="Y83" s="538">
        <v>47954499</v>
      </c>
      <c r="Z83" s="539"/>
      <c r="AA83" s="539"/>
      <c r="AB83" s="539"/>
      <c r="AC83" s="539"/>
      <c r="AD83" s="539"/>
      <c r="AE83" s="539"/>
      <c r="AF83" s="540"/>
      <c r="AU83" s="105"/>
      <c r="AV83" s="124"/>
    </row>
    <row r="84" spans="2:50" s="3" customFormat="1" ht="15" customHeight="1">
      <c r="B84" s="564" t="s">
        <v>124</v>
      </c>
      <c r="C84" s="564"/>
      <c r="D84" s="564"/>
      <c r="E84" s="564"/>
      <c r="F84" s="564"/>
      <c r="G84" s="564"/>
      <c r="H84" s="564"/>
      <c r="I84" s="564"/>
      <c r="J84" s="564"/>
      <c r="K84" s="529" t="s">
        <v>121</v>
      </c>
      <c r="L84" s="545"/>
      <c r="M84" s="545"/>
      <c r="N84" s="545"/>
      <c r="O84" s="545"/>
      <c r="P84" s="546"/>
      <c r="Q84" s="547">
        <v>1100</v>
      </c>
      <c r="R84" s="548"/>
      <c r="S84" s="548"/>
      <c r="T84" s="548"/>
      <c r="U84" s="548"/>
      <c r="V84" s="548"/>
      <c r="W84" s="548"/>
      <c r="X84" s="549"/>
      <c r="Y84" s="547">
        <v>169000</v>
      </c>
      <c r="Z84" s="548"/>
      <c r="AA84" s="548"/>
      <c r="AB84" s="548"/>
      <c r="AC84" s="548"/>
      <c r="AD84" s="548"/>
      <c r="AE84" s="548"/>
      <c r="AF84" s="549"/>
      <c r="AU84" s="105"/>
      <c r="AV84" s="124"/>
      <c r="AW84" s="125"/>
      <c r="AX84" s="125"/>
    </row>
    <row r="85" spans="2:50" s="3" customFormat="1" ht="15" customHeight="1">
      <c r="B85" s="564"/>
      <c r="C85" s="564"/>
      <c r="D85" s="564"/>
      <c r="E85" s="564"/>
      <c r="F85" s="564"/>
      <c r="G85" s="564"/>
      <c r="H85" s="564"/>
      <c r="I85" s="564"/>
      <c r="J85" s="564"/>
      <c r="K85" s="543" t="s">
        <v>122</v>
      </c>
      <c r="L85" s="536"/>
      <c r="M85" s="536"/>
      <c r="N85" s="536"/>
      <c r="O85" s="536"/>
      <c r="P85" s="537"/>
      <c r="Q85" s="538">
        <v>59081861</v>
      </c>
      <c r="R85" s="539"/>
      <c r="S85" s="539"/>
      <c r="T85" s="539"/>
      <c r="U85" s="539"/>
      <c r="V85" s="539"/>
      <c r="W85" s="539"/>
      <c r="X85" s="540"/>
      <c r="Y85" s="538">
        <v>21324133</v>
      </c>
      <c r="Z85" s="539"/>
      <c r="AA85" s="539"/>
      <c r="AB85" s="539"/>
      <c r="AC85" s="539"/>
      <c r="AD85" s="539"/>
      <c r="AE85" s="539"/>
      <c r="AF85" s="540"/>
      <c r="AU85" s="105"/>
      <c r="AV85" s="105"/>
    </row>
    <row r="86" spans="2:50" s="3" customFormat="1" ht="15" customHeight="1">
      <c r="B86" s="564" t="s">
        <v>125</v>
      </c>
      <c r="C86" s="564"/>
      <c r="D86" s="564"/>
      <c r="E86" s="564"/>
      <c r="F86" s="564"/>
      <c r="G86" s="564"/>
      <c r="H86" s="564"/>
      <c r="I86" s="564"/>
      <c r="J86" s="564"/>
      <c r="K86" s="529" t="s">
        <v>121</v>
      </c>
      <c r="L86" s="545"/>
      <c r="M86" s="545"/>
      <c r="N86" s="545"/>
      <c r="O86" s="545"/>
      <c r="P86" s="546"/>
      <c r="Q86" s="547">
        <v>70387290</v>
      </c>
      <c r="R86" s="548"/>
      <c r="S86" s="548"/>
      <c r="T86" s="548"/>
      <c r="U86" s="548"/>
      <c r="V86" s="548"/>
      <c r="W86" s="548"/>
      <c r="X86" s="549"/>
      <c r="Y86" s="547">
        <f>Y80-Y82-Y84</f>
        <v>78952633</v>
      </c>
      <c r="Z86" s="548"/>
      <c r="AA86" s="548"/>
      <c r="AB86" s="548"/>
      <c r="AC86" s="548"/>
      <c r="AD86" s="548"/>
      <c r="AE86" s="548"/>
      <c r="AF86" s="549"/>
      <c r="AU86" s="105"/>
      <c r="AV86" s="105"/>
    </row>
    <row r="87" spans="2:50" s="3" customFormat="1" ht="15" customHeight="1">
      <c r="B87" s="564"/>
      <c r="C87" s="564"/>
      <c r="D87" s="564"/>
      <c r="E87" s="564"/>
      <c r="F87" s="564"/>
      <c r="G87" s="564"/>
      <c r="H87" s="564"/>
      <c r="I87" s="564"/>
      <c r="J87" s="564"/>
      <c r="K87" s="543" t="s">
        <v>122</v>
      </c>
      <c r="L87" s="536"/>
      <c r="M87" s="536"/>
      <c r="N87" s="536"/>
      <c r="O87" s="536"/>
      <c r="P87" s="537"/>
      <c r="Q87" s="538">
        <v>175722879</v>
      </c>
      <c r="R87" s="539"/>
      <c r="S87" s="539"/>
      <c r="T87" s="539"/>
      <c r="U87" s="539"/>
      <c r="V87" s="539"/>
      <c r="W87" s="539"/>
      <c r="X87" s="540"/>
      <c r="Y87" s="538">
        <f>Y81-Y83-Y85</f>
        <v>183860137</v>
      </c>
      <c r="Z87" s="539"/>
      <c r="AA87" s="539"/>
      <c r="AB87" s="539"/>
      <c r="AC87" s="539"/>
      <c r="AD87" s="539"/>
      <c r="AE87" s="539"/>
      <c r="AF87" s="540"/>
      <c r="AV87" s="105"/>
    </row>
    <row r="88" spans="2:50" s="3" customFormat="1" ht="15" customHeight="1">
      <c r="B88" s="562" t="s">
        <v>126</v>
      </c>
      <c r="C88" s="562"/>
      <c r="D88" s="562"/>
      <c r="E88" s="562"/>
      <c r="F88" s="562"/>
      <c r="G88" s="562"/>
      <c r="H88" s="562"/>
      <c r="I88" s="562"/>
      <c r="J88" s="562"/>
      <c r="K88" s="529" t="s">
        <v>121</v>
      </c>
      <c r="L88" s="545"/>
      <c r="M88" s="545"/>
      <c r="N88" s="545"/>
      <c r="O88" s="545"/>
      <c r="P88" s="546"/>
      <c r="Q88" s="573">
        <f>ROUND(IF(Q84="-",(Q82/Q80*100),(Q82/(Q80-Q84)*100)),2)</f>
        <v>94.61</v>
      </c>
      <c r="R88" s="573"/>
      <c r="S88" s="573"/>
      <c r="T88" s="573"/>
      <c r="U88" s="573"/>
      <c r="V88" s="573"/>
      <c r="W88" s="573"/>
      <c r="X88" s="573"/>
      <c r="Y88" s="573">
        <f>ROUND(IF(Y84="-",(Y82/Y80*100),(Y82/(Y80-Y84)*100)),2)</f>
        <v>94.2</v>
      </c>
      <c r="Z88" s="573"/>
      <c r="AA88" s="573"/>
      <c r="AB88" s="573"/>
      <c r="AC88" s="573"/>
      <c r="AD88" s="573"/>
      <c r="AE88" s="573"/>
      <c r="AF88" s="573"/>
      <c r="AV88" s="105"/>
    </row>
    <row r="89" spans="2:50" s="3" customFormat="1" ht="15" customHeight="1">
      <c r="B89" s="562"/>
      <c r="C89" s="562"/>
      <c r="D89" s="562"/>
      <c r="E89" s="562"/>
      <c r="F89" s="562"/>
      <c r="G89" s="562"/>
      <c r="H89" s="562"/>
      <c r="I89" s="562"/>
      <c r="J89" s="562"/>
      <c r="K89" s="543" t="s">
        <v>122</v>
      </c>
      <c r="L89" s="536"/>
      <c r="M89" s="536"/>
      <c r="N89" s="536"/>
      <c r="O89" s="536"/>
      <c r="P89" s="537"/>
      <c r="Q89" s="544">
        <f>ROUND(IF(Q85="-",(Q83/Q81*100),(Q83/(Q81-Q85)*100)),2)</f>
        <v>26.56</v>
      </c>
      <c r="R89" s="544"/>
      <c r="S89" s="544"/>
      <c r="T89" s="544"/>
      <c r="U89" s="544"/>
      <c r="V89" s="544"/>
      <c r="W89" s="544"/>
      <c r="X89" s="544"/>
      <c r="Y89" s="544">
        <f>ROUND(IF(Y85="-",(Y83/Y81*100),(Y83/(Y81-Y85)*100)),2)</f>
        <v>20.69</v>
      </c>
      <c r="Z89" s="544"/>
      <c r="AA89" s="544"/>
      <c r="AB89" s="544"/>
      <c r="AC89" s="544"/>
      <c r="AD89" s="544"/>
      <c r="AE89" s="544"/>
      <c r="AF89" s="544"/>
      <c r="AU89" s="8"/>
      <c r="AV89" s="105"/>
    </row>
    <row r="90" spans="2:50" s="3" customFormat="1" ht="15" customHeight="1">
      <c r="B90" s="563" t="s">
        <v>127</v>
      </c>
      <c r="C90" s="563"/>
      <c r="D90" s="563"/>
      <c r="E90" s="563"/>
      <c r="F90" s="563"/>
      <c r="G90" s="563"/>
      <c r="H90" s="563"/>
      <c r="I90" s="563"/>
      <c r="J90" s="563"/>
      <c r="K90" s="529" t="s">
        <v>121</v>
      </c>
      <c r="L90" s="545"/>
      <c r="M90" s="545"/>
      <c r="N90" s="545"/>
      <c r="O90" s="545"/>
      <c r="P90" s="546"/>
      <c r="Q90" s="566">
        <v>94188</v>
      </c>
      <c r="R90" s="567"/>
      <c r="S90" s="567"/>
      <c r="T90" s="567"/>
      <c r="U90" s="567"/>
      <c r="V90" s="567"/>
      <c r="W90" s="567"/>
      <c r="X90" s="568"/>
      <c r="Y90" s="566">
        <f>873275014/Q10</f>
        <v>101531.80025578421</v>
      </c>
      <c r="Z90" s="567"/>
      <c r="AA90" s="567"/>
      <c r="AB90" s="567"/>
      <c r="AC90" s="567"/>
      <c r="AD90" s="567"/>
      <c r="AE90" s="567"/>
      <c r="AF90" s="568"/>
      <c r="AU90" s="105"/>
      <c r="AV90" s="105"/>
    </row>
    <row r="91" spans="2:50" s="3" customFormat="1" ht="15" customHeight="1">
      <c r="B91" s="563"/>
      <c r="C91" s="563"/>
      <c r="D91" s="563"/>
      <c r="E91" s="563"/>
      <c r="F91" s="563"/>
      <c r="G91" s="563"/>
      <c r="H91" s="563"/>
      <c r="I91" s="563"/>
      <c r="J91" s="563"/>
      <c r="K91" s="574"/>
      <c r="L91" s="575"/>
      <c r="M91" s="575"/>
      <c r="N91" s="575"/>
      <c r="O91" s="575"/>
      <c r="P91" s="576"/>
      <c r="Q91" s="569"/>
      <c r="R91" s="570"/>
      <c r="S91" s="570"/>
      <c r="T91" s="570"/>
      <c r="U91" s="570"/>
      <c r="V91" s="570"/>
      <c r="W91" s="570"/>
      <c r="X91" s="571"/>
      <c r="Y91" s="569"/>
      <c r="Z91" s="570"/>
      <c r="AA91" s="570"/>
      <c r="AB91" s="570"/>
      <c r="AC91" s="570"/>
      <c r="AD91" s="570"/>
      <c r="AE91" s="570"/>
      <c r="AF91" s="571"/>
      <c r="AU91" s="105"/>
      <c r="AV91" s="105"/>
    </row>
    <row r="92" spans="2:50" s="3" customFormat="1" ht="15" customHeight="1">
      <c r="B92" s="563" t="s">
        <v>128</v>
      </c>
      <c r="C92" s="563"/>
      <c r="D92" s="563"/>
      <c r="E92" s="563"/>
      <c r="F92" s="563"/>
      <c r="G92" s="563"/>
      <c r="H92" s="563"/>
      <c r="I92" s="563"/>
      <c r="J92" s="563"/>
      <c r="K92" s="529" t="s">
        <v>121</v>
      </c>
      <c r="L92" s="545"/>
      <c r="M92" s="545"/>
      <c r="N92" s="545"/>
      <c r="O92" s="545"/>
      <c r="P92" s="546"/>
      <c r="Q92" s="566">
        <v>62282</v>
      </c>
      <c r="R92" s="567"/>
      <c r="S92" s="567"/>
      <c r="T92" s="567"/>
      <c r="U92" s="567"/>
      <c r="V92" s="567"/>
      <c r="W92" s="567"/>
      <c r="X92" s="568"/>
      <c r="Y92" s="566">
        <f>873275014/Q18</f>
        <v>68669.891798380122</v>
      </c>
      <c r="Z92" s="567"/>
      <c r="AA92" s="567"/>
      <c r="AB92" s="567"/>
      <c r="AC92" s="567"/>
      <c r="AD92" s="567"/>
      <c r="AE92" s="567"/>
      <c r="AF92" s="568"/>
      <c r="AU92" s="105"/>
      <c r="AV92" s="105"/>
    </row>
    <row r="93" spans="2:50" s="3" customFormat="1" ht="15" customHeight="1">
      <c r="B93" s="563"/>
      <c r="C93" s="563"/>
      <c r="D93" s="563"/>
      <c r="E93" s="563"/>
      <c r="F93" s="563"/>
      <c r="G93" s="563"/>
      <c r="H93" s="563"/>
      <c r="I93" s="563"/>
      <c r="J93" s="563"/>
      <c r="K93" s="574"/>
      <c r="L93" s="575"/>
      <c r="M93" s="575"/>
      <c r="N93" s="575"/>
      <c r="O93" s="575"/>
      <c r="P93" s="576"/>
      <c r="Q93" s="569"/>
      <c r="R93" s="570"/>
      <c r="S93" s="570"/>
      <c r="T93" s="570"/>
      <c r="U93" s="570"/>
      <c r="V93" s="570"/>
      <c r="W93" s="570"/>
      <c r="X93" s="571"/>
      <c r="Y93" s="569"/>
      <c r="Z93" s="570"/>
      <c r="AA93" s="570"/>
      <c r="AB93" s="570"/>
      <c r="AC93" s="570"/>
      <c r="AD93" s="570"/>
      <c r="AE93" s="570"/>
      <c r="AF93" s="571"/>
      <c r="AU93" s="105"/>
      <c r="AV93" s="105"/>
    </row>
    <row r="94" spans="2:50" s="3" customFormat="1" ht="15" customHeight="1">
      <c r="B94" s="563" t="s">
        <v>129</v>
      </c>
      <c r="C94" s="563"/>
      <c r="D94" s="563"/>
      <c r="E94" s="563"/>
      <c r="F94" s="563"/>
      <c r="G94" s="563"/>
      <c r="H94" s="563"/>
      <c r="I94" s="563"/>
      <c r="J94" s="563"/>
      <c r="K94" s="565" t="s">
        <v>121</v>
      </c>
      <c r="L94" s="565"/>
      <c r="M94" s="565"/>
      <c r="N94" s="565"/>
      <c r="O94" s="565"/>
      <c r="P94" s="565"/>
      <c r="Q94" s="566">
        <v>59000</v>
      </c>
      <c r="R94" s="567"/>
      <c r="S94" s="567"/>
      <c r="T94" s="567"/>
      <c r="U94" s="567"/>
      <c r="V94" s="567"/>
      <c r="W94" s="567"/>
      <c r="X94" s="568"/>
      <c r="Y94" s="566">
        <f>823595770/Q18</f>
        <v>64763.369505386494</v>
      </c>
      <c r="Z94" s="567"/>
      <c r="AA94" s="567"/>
      <c r="AB94" s="567"/>
      <c r="AC94" s="567"/>
      <c r="AD94" s="567"/>
      <c r="AE94" s="567"/>
      <c r="AF94" s="568"/>
      <c r="AU94" s="105"/>
      <c r="AV94" s="105"/>
    </row>
    <row r="95" spans="2:50" s="3" customFormat="1" ht="15" customHeight="1">
      <c r="B95" s="563"/>
      <c r="C95" s="563"/>
      <c r="D95" s="563"/>
      <c r="E95" s="563"/>
      <c r="F95" s="563"/>
      <c r="G95" s="563"/>
      <c r="H95" s="563"/>
      <c r="I95" s="563"/>
      <c r="J95" s="563"/>
      <c r="K95" s="565"/>
      <c r="L95" s="565"/>
      <c r="M95" s="565"/>
      <c r="N95" s="565"/>
      <c r="O95" s="565"/>
      <c r="P95" s="565"/>
      <c r="Q95" s="569"/>
      <c r="R95" s="570"/>
      <c r="S95" s="570"/>
      <c r="T95" s="570"/>
      <c r="U95" s="570"/>
      <c r="V95" s="570"/>
      <c r="W95" s="570"/>
      <c r="X95" s="571"/>
      <c r="Y95" s="569"/>
      <c r="Z95" s="570"/>
      <c r="AA95" s="570"/>
      <c r="AB95" s="570"/>
      <c r="AC95" s="570"/>
      <c r="AD95" s="570"/>
      <c r="AE95" s="570"/>
      <c r="AF95" s="571"/>
      <c r="AU95" s="105"/>
      <c r="AV95" s="105"/>
    </row>
    <row r="96" spans="2:50" s="3" customFormat="1" ht="15" customHeight="1">
      <c r="B96" s="572" t="s">
        <v>130</v>
      </c>
      <c r="C96" s="572"/>
      <c r="D96" s="572"/>
      <c r="E96" s="572"/>
      <c r="F96" s="572"/>
      <c r="G96" s="572"/>
      <c r="H96" s="550" t="s">
        <v>131</v>
      </c>
      <c r="I96" s="550"/>
      <c r="J96" s="550"/>
      <c r="K96" s="550"/>
      <c r="L96" s="550"/>
      <c r="M96" s="550"/>
      <c r="N96" s="550"/>
      <c r="O96" s="550"/>
      <c r="P96" s="550"/>
      <c r="Q96" s="551">
        <v>5.85</v>
      </c>
      <c r="R96" s="551"/>
      <c r="S96" s="551"/>
      <c r="T96" s="551"/>
      <c r="U96" s="551"/>
      <c r="V96" s="551"/>
      <c r="W96" s="551"/>
      <c r="X96" s="551"/>
      <c r="Y96" s="573">
        <v>6.3</v>
      </c>
      <c r="Z96" s="573"/>
      <c r="AA96" s="573"/>
      <c r="AB96" s="573"/>
      <c r="AC96" s="573"/>
      <c r="AD96" s="573"/>
      <c r="AE96" s="573"/>
      <c r="AF96" s="573"/>
      <c r="AU96" s="105"/>
      <c r="AV96" s="105"/>
    </row>
    <row r="97" spans="1:254" s="3" customFormat="1" ht="15" customHeight="1">
      <c r="B97" s="572"/>
      <c r="C97" s="572"/>
      <c r="D97" s="572"/>
      <c r="E97" s="572"/>
      <c r="F97" s="572"/>
      <c r="G97" s="572"/>
      <c r="H97" s="552" t="s">
        <v>132</v>
      </c>
      <c r="I97" s="552"/>
      <c r="J97" s="552"/>
      <c r="K97" s="552"/>
      <c r="L97" s="552"/>
      <c r="M97" s="552"/>
      <c r="N97" s="552"/>
      <c r="O97" s="552"/>
      <c r="P97" s="552"/>
      <c r="Q97" s="553">
        <v>0</v>
      </c>
      <c r="R97" s="553"/>
      <c r="S97" s="553"/>
      <c r="T97" s="553"/>
      <c r="U97" s="553"/>
      <c r="V97" s="553"/>
      <c r="W97" s="553"/>
      <c r="X97" s="553"/>
      <c r="Y97" s="553">
        <v>0</v>
      </c>
      <c r="Z97" s="553"/>
      <c r="AA97" s="553"/>
      <c r="AB97" s="553"/>
      <c r="AC97" s="553"/>
      <c r="AD97" s="553"/>
      <c r="AE97" s="553"/>
      <c r="AF97" s="553"/>
      <c r="AU97" s="105"/>
      <c r="AV97" s="105"/>
    </row>
    <row r="98" spans="1:254" s="3" customFormat="1" ht="15" customHeight="1">
      <c r="B98" s="572"/>
      <c r="C98" s="572"/>
      <c r="D98" s="572"/>
      <c r="E98" s="572"/>
      <c r="F98" s="572"/>
      <c r="G98" s="572"/>
      <c r="H98" s="554" t="s">
        <v>133</v>
      </c>
      <c r="I98" s="554"/>
      <c r="J98" s="554"/>
      <c r="K98" s="554"/>
      <c r="L98" s="554"/>
      <c r="M98" s="554"/>
      <c r="N98" s="554"/>
      <c r="O98" s="554"/>
      <c r="P98" s="554"/>
      <c r="Q98" s="555">
        <v>18960</v>
      </c>
      <c r="R98" s="556"/>
      <c r="S98" s="556"/>
      <c r="T98" s="556"/>
      <c r="U98" s="556"/>
      <c r="V98" s="556"/>
      <c r="W98" s="556"/>
      <c r="X98" s="557"/>
      <c r="Y98" s="555">
        <v>20640</v>
      </c>
      <c r="Z98" s="556"/>
      <c r="AA98" s="556"/>
      <c r="AB98" s="556"/>
      <c r="AC98" s="556"/>
      <c r="AD98" s="556"/>
      <c r="AE98" s="556"/>
      <c r="AF98" s="557"/>
      <c r="AU98" s="105"/>
      <c r="AV98" s="105"/>
    </row>
    <row r="99" spans="1:254" s="3" customFormat="1" ht="15" customHeight="1">
      <c r="B99" s="572"/>
      <c r="C99" s="572"/>
      <c r="D99" s="572"/>
      <c r="E99" s="572"/>
      <c r="F99" s="572"/>
      <c r="G99" s="572"/>
      <c r="H99" s="558" t="s">
        <v>134</v>
      </c>
      <c r="I99" s="558"/>
      <c r="J99" s="558"/>
      <c r="K99" s="558"/>
      <c r="L99" s="558"/>
      <c r="M99" s="558"/>
      <c r="N99" s="558"/>
      <c r="O99" s="558"/>
      <c r="P99" s="558"/>
      <c r="Q99" s="559">
        <v>18240</v>
      </c>
      <c r="R99" s="560"/>
      <c r="S99" s="560"/>
      <c r="T99" s="560"/>
      <c r="U99" s="560"/>
      <c r="V99" s="560"/>
      <c r="W99" s="560"/>
      <c r="X99" s="561"/>
      <c r="Y99" s="559">
        <v>20160</v>
      </c>
      <c r="Z99" s="560"/>
      <c r="AA99" s="560"/>
      <c r="AB99" s="560"/>
      <c r="AC99" s="560"/>
      <c r="AD99" s="560"/>
      <c r="AE99" s="560"/>
      <c r="AF99" s="561"/>
      <c r="AU99" s="105"/>
      <c r="AV99" s="105"/>
    </row>
    <row r="100" spans="1:254" s="53" customFormat="1" ht="15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3"/>
      <c r="R100" s="73"/>
      <c r="S100" s="73"/>
      <c r="T100" s="73"/>
      <c r="U100" s="73"/>
      <c r="V100" s="73"/>
      <c r="W100" s="458" t="s">
        <v>86</v>
      </c>
      <c r="X100" s="458"/>
      <c r="Y100" s="458"/>
      <c r="Z100" s="458"/>
      <c r="AA100" s="458"/>
      <c r="AB100" s="458"/>
      <c r="AC100" s="458"/>
      <c r="AD100" s="458"/>
      <c r="AE100" s="458"/>
      <c r="AF100" s="458"/>
      <c r="AG100" s="10"/>
      <c r="AH100" s="10"/>
      <c r="AI100" s="10"/>
      <c r="AJ100" s="10"/>
      <c r="AK100" s="10"/>
      <c r="AM100" s="52"/>
      <c r="AN100" s="10"/>
      <c r="AO100" s="10"/>
      <c r="AP100" s="10"/>
      <c r="AQ100" s="10"/>
      <c r="AT100" s="105"/>
    </row>
    <row r="101" spans="1:254" s="3" customFormat="1" ht="12.2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20"/>
      <c r="AS101" s="105"/>
      <c r="AT101" s="105"/>
    </row>
    <row r="102" spans="1:254" s="3" customFormat="1" ht="12.2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20"/>
      <c r="AS102" s="105"/>
      <c r="AT102" s="105"/>
    </row>
    <row r="103" spans="1:254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</row>
  </sheetData>
  <mergeCells count="317">
    <mergeCell ref="B32:I33"/>
    <mergeCell ref="B34:I35"/>
    <mergeCell ref="B36:I37"/>
    <mergeCell ref="B26:I31"/>
    <mergeCell ref="B51:I52"/>
    <mergeCell ref="B49:I50"/>
    <mergeCell ref="B41:I46"/>
    <mergeCell ref="B47:I48"/>
    <mergeCell ref="B62:J63"/>
    <mergeCell ref="J50:P50"/>
    <mergeCell ref="J44:P44"/>
    <mergeCell ref="J35:P35"/>
    <mergeCell ref="J32:P32"/>
    <mergeCell ref="J29:P29"/>
    <mergeCell ref="J26:P26"/>
    <mergeCell ref="K60:P60"/>
    <mergeCell ref="J45:P45"/>
    <mergeCell ref="J36:P36"/>
    <mergeCell ref="J33:P33"/>
    <mergeCell ref="J30:P30"/>
    <mergeCell ref="J27:P27"/>
    <mergeCell ref="K72:P73"/>
    <mergeCell ref="Q72:X73"/>
    <mergeCell ref="Y72:AF73"/>
    <mergeCell ref="AG72:AN73"/>
    <mergeCell ref="B60:J61"/>
    <mergeCell ref="K70:P71"/>
    <mergeCell ref="Q70:X71"/>
    <mergeCell ref="Y70:AF71"/>
    <mergeCell ref="AG70:AN71"/>
    <mergeCell ref="K68:P69"/>
    <mergeCell ref="Q68:X69"/>
    <mergeCell ref="Y68:AF69"/>
    <mergeCell ref="AG68:AN69"/>
    <mergeCell ref="K65:P65"/>
    <mergeCell ref="Q65:X65"/>
    <mergeCell ref="Y65:AF65"/>
    <mergeCell ref="AG65:AN65"/>
    <mergeCell ref="K66:P66"/>
    <mergeCell ref="Q66:X66"/>
    <mergeCell ref="Y66:AF66"/>
    <mergeCell ref="AG66:AN66"/>
    <mergeCell ref="K67:P67"/>
    <mergeCell ref="Q67:X67"/>
    <mergeCell ref="Y67:AF67"/>
    <mergeCell ref="B82:J83"/>
    <mergeCell ref="K92:P93"/>
    <mergeCell ref="Q92:X93"/>
    <mergeCell ref="Y92:AF93"/>
    <mergeCell ref="B66:J67"/>
    <mergeCell ref="B68:J69"/>
    <mergeCell ref="B70:J71"/>
    <mergeCell ref="B72:J73"/>
    <mergeCell ref="B64:J65"/>
    <mergeCell ref="B74:G77"/>
    <mergeCell ref="B80:J81"/>
    <mergeCell ref="K90:P91"/>
    <mergeCell ref="Q90:X91"/>
    <mergeCell ref="Y90:AF91"/>
    <mergeCell ref="Y87:AF87"/>
    <mergeCell ref="K88:P88"/>
    <mergeCell ref="Q88:X88"/>
    <mergeCell ref="Y88:AF88"/>
    <mergeCell ref="K89:P89"/>
    <mergeCell ref="Q89:X89"/>
    <mergeCell ref="Y89:AF89"/>
    <mergeCell ref="K84:P84"/>
    <mergeCell ref="Q84:X84"/>
    <mergeCell ref="Y84:AF84"/>
    <mergeCell ref="H99:P99"/>
    <mergeCell ref="Q99:X99"/>
    <mergeCell ref="Y99:AF99"/>
    <mergeCell ref="B88:J89"/>
    <mergeCell ref="B90:J91"/>
    <mergeCell ref="B92:J93"/>
    <mergeCell ref="B94:J95"/>
    <mergeCell ref="B86:J87"/>
    <mergeCell ref="B84:J85"/>
    <mergeCell ref="K94:P95"/>
    <mergeCell ref="Q94:X95"/>
    <mergeCell ref="Y94:AF95"/>
    <mergeCell ref="B96:G99"/>
    <mergeCell ref="H96:P96"/>
    <mergeCell ref="Q96:X96"/>
    <mergeCell ref="Y96:AF96"/>
    <mergeCell ref="H97:P97"/>
    <mergeCell ref="Q97:X97"/>
    <mergeCell ref="Y97:AF97"/>
    <mergeCell ref="H98:P98"/>
    <mergeCell ref="Q98:X98"/>
    <mergeCell ref="Y98:AF98"/>
    <mergeCell ref="K87:P87"/>
    <mergeCell ref="Q87:X87"/>
    <mergeCell ref="K85:P85"/>
    <mergeCell ref="Q85:X85"/>
    <mergeCell ref="Y85:AF85"/>
    <mergeCell ref="K86:P86"/>
    <mergeCell ref="Q86:X86"/>
    <mergeCell ref="Y86:AF86"/>
    <mergeCell ref="K81:P81"/>
    <mergeCell ref="Q81:X81"/>
    <mergeCell ref="Y81:AF81"/>
    <mergeCell ref="K82:P82"/>
    <mergeCell ref="Q82:X82"/>
    <mergeCell ref="Y82:AF82"/>
    <mergeCell ref="K83:P83"/>
    <mergeCell ref="Q83:X83"/>
    <mergeCell ref="Y83:AF83"/>
    <mergeCell ref="H77:P77"/>
    <mergeCell ref="Q77:X77"/>
    <mergeCell ref="Y77:AF77"/>
    <mergeCell ref="AG77:AN77"/>
    <mergeCell ref="B79:P79"/>
    <mergeCell ref="Q79:X79"/>
    <mergeCell ref="Y79:AF79"/>
    <mergeCell ref="K80:P80"/>
    <mergeCell ref="Q80:X80"/>
    <mergeCell ref="Y80:AF80"/>
    <mergeCell ref="H74:P74"/>
    <mergeCell ref="Q74:X74"/>
    <mergeCell ref="Y74:AF74"/>
    <mergeCell ref="AG74:AN74"/>
    <mergeCell ref="H75:P75"/>
    <mergeCell ref="Q75:X75"/>
    <mergeCell ref="Y75:AF75"/>
    <mergeCell ref="AG75:AN75"/>
    <mergeCell ref="H76:P76"/>
    <mergeCell ref="Q76:X76"/>
    <mergeCell ref="Y76:AF76"/>
    <mergeCell ref="AG76:AN76"/>
    <mergeCell ref="Q60:X60"/>
    <mergeCell ref="Y60:AF60"/>
    <mergeCell ref="AG60:AN60"/>
    <mergeCell ref="K61:P61"/>
    <mergeCell ref="Q61:X61"/>
    <mergeCell ref="Y61:AF61"/>
    <mergeCell ref="AG61:AN61"/>
    <mergeCell ref="AG67:AN67"/>
    <mergeCell ref="K62:P62"/>
    <mergeCell ref="Q62:X62"/>
    <mergeCell ref="Y62:AF62"/>
    <mergeCell ref="AG62:AN62"/>
    <mergeCell ref="K63:P63"/>
    <mergeCell ref="Q63:X63"/>
    <mergeCell ref="Y63:AF63"/>
    <mergeCell ref="AG63:AN63"/>
    <mergeCell ref="K64:P64"/>
    <mergeCell ref="Q64:X64"/>
    <mergeCell ref="Y64:AF64"/>
    <mergeCell ref="AG64:AN64"/>
    <mergeCell ref="Y53:AF53"/>
    <mergeCell ref="A55:AR55"/>
    <mergeCell ref="AH56:AM56"/>
    <mergeCell ref="B57:P57"/>
    <mergeCell ref="Q57:X57"/>
    <mergeCell ref="Y57:AF57"/>
    <mergeCell ref="AG57:AN57"/>
    <mergeCell ref="K58:P58"/>
    <mergeCell ref="Q58:X58"/>
    <mergeCell ref="Y58:AF58"/>
    <mergeCell ref="AG58:AN58"/>
    <mergeCell ref="B58:J59"/>
    <mergeCell ref="K59:P59"/>
    <mergeCell ref="Q59:X59"/>
    <mergeCell ref="Y59:AF59"/>
    <mergeCell ref="AG59:AN59"/>
    <mergeCell ref="Q50:X50"/>
    <mergeCell ref="Y50:AF50"/>
    <mergeCell ref="J51:P51"/>
    <mergeCell ref="Q51:X51"/>
    <mergeCell ref="Y51:AF51"/>
    <mergeCell ref="J52:P52"/>
    <mergeCell ref="Q52:X52"/>
    <mergeCell ref="Y52:AF52"/>
    <mergeCell ref="J47:P47"/>
    <mergeCell ref="Q47:X47"/>
    <mergeCell ref="Y47:AF47"/>
    <mergeCell ref="J48:P48"/>
    <mergeCell ref="Q48:X48"/>
    <mergeCell ref="Y48:AF48"/>
    <mergeCell ref="J49:P49"/>
    <mergeCell ref="Q49:X49"/>
    <mergeCell ref="Y49:AF49"/>
    <mergeCell ref="Q45:X45"/>
    <mergeCell ref="Y45:AF45"/>
    <mergeCell ref="J46:P46"/>
    <mergeCell ref="Q46:X46"/>
    <mergeCell ref="Y46:AF46"/>
    <mergeCell ref="B39:P39"/>
    <mergeCell ref="B40:P40"/>
    <mergeCell ref="J41:P41"/>
    <mergeCell ref="Q41:X41"/>
    <mergeCell ref="Y41:AF41"/>
    <mergeCell ref="J42:P42"/>
    <mergeCell ref="Q42:X42"/>
    <mergeCell ref="Y42:AF42"/>
    <mergeCell ref="J43:P43"/>
    <mergeCell ref="Q43:X43"/>
    <mergeCell ref="Y43:AF43"/>
    <mergeCell ref="Q39:X40"/>
    <mergeCell ref="Y39:AF40"/>
    <mergeCell ref="Q36:X36"/>
    <mergeCell ref="Y36:AF36"/>
    <mergeCell ref="AG36:AN36"/>
    <mergeCell ref="J37:P37"/>
    <mergeCell ref="Q37:X37"/>
    <mergeCell ref="Y37:AF37"/>
    <mergeCell ref="AG37:AN37"/>
    <mergeCell ref="Q44:X44"/>
    <mergeCell ref="Y44:AF44"/>
    <mergeCell ref="Q33:X33"/>
    <mergeCell ref="Y33:AF33"/>
    <mergeCell ref="AG33:AN33"/>
    <mergeCell ref="J34:P34"/>
    <mergeCell ref="Q34:X34"/>
    <mergeCell ref="Y34:AF34"/>
    <mergeCell ref="AG34:AN34"/>
    <mergeCell ref="Q35:X35"/>
    <mergeCell ref="Y35:AF35"/>
    <mergeCell ref="AG35:AN35"/>
    <mergeCell ref="Q30:X30"/>
    <mergeCell ref="Y30:AF30"/>
    <mergeCell ref="AG30:AN30"/>
    <mergeCell ref="J31:P31"/>
    <mergeCell ref="Q31:X31"/>
    <mergeCell ref="Y31:AF31"/>
    <mergeCell ref="AG31:AN31"/>
    <mergeCell ref="Q32:X32"/>
    <mergeCell ref="Y32:AF32"/>
    <mergeCell ref="AG32:AN32"/>
    <mergeCell ref="Q27:X27"/>
    <mergeCell ref="Y27:AF27"/>
    <mergeCell ref="AG27:AN27"/>
    <mergeCell ref="J28:P28"/>
    <mergeCell ref="Q28:X28"/>
    <mergeCell ref="Y28:AF28"/>
    <mergeCell ref="AG28:AN28"/>
    <mergeCell ref="Q29:X29"/>
    <mergeCell ref="Y29:AF29"/>
    <mergeCell ref="AG29:AN29"/>
    <mergeCell ref="A22:AQ22"/>
    <mergeCell ref="AG23:AN23"/>
    <mergeCell ref="B24:P24"/>
    <mergeCell ref="B25:P25"/>
    <mergeCell ref="Q24:X25"/>
    <mergeCell ref="Y24:AF25"/>
    <mergeCell ref="AG24:AN25"/>
    <mergeCell ref="Q26:X26"/>
    <mergeCell ref="Y26:AF26"/>
    <mergeCell ref="AG26:AN26"/>
    <mergeCell ref="B17:I17"/>
    <mergeCell ref="J17:P17"/>
    <mergeCell ref="Q17:W17"/>
    <mergeCell ref="X17:AD17"/>
    <mergeCell ref="AE17:AK17"/>
    <mergeCell ref="B18:I18"/>
    <mergeCell ref="J18:P18"/>
    <mergeCell ref="Q18:W18"/>
    <mergeCell ref="X18:AD18"/>
    <mergeCell ref="AE18:AK18"/>
    <mergeCell ref="B15:I15"/>
    <mergeCell ref="J15:P15"/>
    <mergeCell ref="Q15:W15"/>
    <mergeCell ref="X15:AD15"/>
    <mergeCell ref="AE15:AK15"/>
    <mergeCell ref="B16:I16"/>
    <mergeCell ref="J16:P16"/>
    <mergeCell ref="Q16:W16"/>
    <mergeCell ref="X16:AD16"/>
    <mergeCell ref="AE16:AK16"/>
    <mergeCell ref="B12:I12"/>
    <mergeCell ref="J12:AK12"/>
    <mergeCell ref="B13:I13"/>
    <mergeCell ref="J13:P13"/>
    <mergeCell ref="Q13:W13"/>
    <mergeCell ref="X13:AD13"/>
    <mergeCell ref="AE13:AK13"/>
    <mergeCell ref="B14:I14"/>
    <mergeCell ref="J14:P14"/>
    <mergeCell ref="Q14:W14"/>
    <mergeCell ref="X14:AD14"/>
    <mergeCell ref="AE14:AK14"/>
    <mergeCell ref="AE8:AK8"/>
    <mergeCell ref="B9:I9"/>
    <mergeCell ref="J9:P9"/>
    <mergeCell ref="Q9:W9"/>
    <mergeCell ref="X9:AD9"/>
    <mergeCell ref="AE9:AK9"/>
    <mergeCell ref="B10:I10"/>
    <mergeCell ref="J10:P10"/>
    <mergeCell ref="Q10:W10"/>
    <mergeCell ref="X10:AD10"/>
    <mergeCell ref="AE10:AK10"/>
    <mergeCell ref="W100:AF100"/>
    <mergeCell ref="A2:AQ2"/>
    <mergeCell ref="AE3:AK3"/>
    <mergeCell ref="B4:I4"/>
    <mergeCell ref="J4:AK4"/>
    <mergeCell ref="B5:I5"/>
    <mergeCell ref="J5:P5"/>
    <mergeCell ref="Q5:W5"/>
    <mergeCell ref="X5:AD5"/>
    <mergeCell ref="AE5:AK5"/>
    <mergeCell ref="B6:I6"/>
    <mergeCell ref="J6:P6"/>
    <mergeCell ref="Q6:W6"/>
    <mergeCell ref="X6:AD6"/>
    <mergeCell ref="AE6:AK6"/>
    <mergeCell ref="B7:I7"/>
    <mergeCell ref="J7:P7"/>
    <mergeCell ref="Q7:W7"/>
    <mergeCell ref="X7:AD7"/>
    <mergeCell ref="AE7:AK7"/>
    <mergeCell ref="B8:I8"/>
    <mergeCell ref="J8:P8"/>
    <mergeCell ref="Q8:W8"/>
    <mergeCell ref="X8:AD8"/>
  </mergeCells>
  <phoneticPr fontId="37"/>
  <pageMargins left="0.75138888888888899" right="0.75138888888888899" top="0.78680555555555598" bottom="0.78680555555555598" header="0.51041666666666696" footer="0"/>
  <pageSetup paperSize="9" scale="97" firstPageNumber="40" pageOrder="overThenDown" orientation="portrait" useFirstPageNumber="1" r:id="rId1"/>
  <headerFooter scaleWithDoc="0" alignWithMargins="0"/>
  <rowBreaks count="2" manualBreakCount="2">
    <brk id="53" max="39" man="1"/>
    <brk id="102" max="4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12"/>
  <sheetViews>
    <sheetView view="pageBreakPreview" zoomScaleNormal="100" zoomScaleSheetLayoutView="100" workbookViewId="0"/>
  </sheetViews>
  <sheetFormatPr defaultColWidth="1.875" defaultRowHeight="13.5"/>
  <cols>
    <col min="1" max="1" width="1.875" style="1" customWidth="1"/>
    <col min="2" max="7" width="1.875" style="1"/>
    <col min="8" max="8" width="2.875" style="1" customWidth="1"/>
    <col min="9" max="9" width="1.875" style="1" customWidth="1"/>
    <col min="10" max="11" width="1.875" style="1"/>
    <col min="12" max="12" width="2.375" style="1" customWidth="1"/>
    <col min="13" max="16384" width="1.875" style="1"/>
  </cols>
  <sheetData>
    <row r="1" spans="1:49" s="3" customFormat="1" ht="12.2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20"/>
      <c r="AU1" s="105"/>
      <c r="AV1" s="105"/>
      <c r="AW1" s="106"/>
    </row>
    <row r="2" spans="1:49" s="3" customFormat="1">
      <c r="A2" s="583" t="s">
        <v>295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  <c r="AO2" s="583"/>
      <c r="AP2" s="583"/>
      <c r="AQ2" s="583"/>
      <c r="AR2" s="583"/>
      <c r="AS2" s="583"/>
      <c r="AT2" s="37"/>
      <c r="AU2" s="105"/>
      <c r="AV2" s="105"/>
      <c r="AW2" s="106"/>
    </row>
    <row r="3" spans="1:49" s="3" customFormat="1" ht="13.7" customHeight="1">
      <c r="AE3" s="584" t="s">
        <v>76</v>
      </c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584"/>
      <c r="AR3" s="584"/>
      <c r="AS3" s="104"/>
      <c r="AT3" s="104"/>
      <c r="AU3" s="105"/>
    </row>
    <row r="4" spans="1:49" s="3" customFormat="1" ht="15" customHeight="1">
      <c r="A4" s="8"/>
      <c r="B4" s="461" t="s">
        <v>1</v>
      </c>
      <c r="C4" s="462"/>
      <c r="D4" s="462"/>
      <c r="E4" s="462"/>
      <c r="F4" s="462"/>
      <c r="G4" s="462"/>
      <c r="H4" s="462"/>
      <c r="I4" s="585" t="s">
        <v>135</v>
      </c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6" t="s">
        <v>136</v>
      </c>
      <c r="AB4" s="586"/>
      <c r="AC4" s="586"/>
      <c r="AD4" s="586"/>
      <c r="AE4" s="586"/>
      <c r="AF4" s="586"/>
      <c r="AG4" s="586"/>
      <c r="AH4" s="586"/>
      <c r="AI4" s="586"/>
      <c r="AJ4" s="586"/>
      <c r="AK4" s="586"/>
      <c r="AL4" s="586"/>
      <c r="AM4" s="586"/>
      <c r="AN4" s="586"/>
      <c r="AO4" s="586"/>
      <c r="AP4" s="586"/>
      <c r="AQ4" s="586"/>
      <c r="AR4" s="586"/>
      <c r="AS4" s="104"/>
      <c r="AT4" s="104"/>
    </row>
    <row r="5" spans="1:49" s="3" customFormat="1" ht="15" customHeight="1">
      <c r="A5" s="8"/>
      <c r="B5" s="587" t="s">
        <v>35</v>
      </c>
      <c r="C5" s="587"/>
      <c r="D5" s="587"/>
      <c r="E5" s="587"/>
      <c r="F5" s="587"/>
      <c r="G5" s="587"/>
      <c r="H5" s="587"/>
      <c r="I5" s="588" t="s">
        <v>3</v>
      </c>
      <c r="J5" s="588"/>
      <c r="K5" s="588"/>
      <c r="L5" s="588"/>
      <c r="M5" s="588"/>
      <c r="N5" s="588"/>
      <c r="O5" s="589" t="s">
        <v>137</v>
      </c>
      <c r="P5" s="589"/>
      <c r="Q5" s="589"/>
      <c r="R5" s="589"/>
      <c r="S5" s="589"/>
      <c r="T5" s="589"/>
      <c r="U5" s="589" t="s">
        <v>138</v>
      </c>
      <c r="V5" s="589"/>
      <c r="W5" s="589"/>
      <c r="X5" s="589"/>
      <c r="Y5" s="589"/>
      <c r="Z5" s="589"/>
      <c r="AA5" s="588" t="s">
        <v>3</v>
      </c>
      <c r="AB5" s="588"/>
      <c r="AC5" s="588"/>
      <c r="AD5" s="588"/>
      <c r="AE5" s="588"/>
      <c r="AF5" s="588"/>
      <c r="AG5" s="589" t="s">
        <v>137</v>
      </c>
      <c r="AH5" s="589"/>
      <c r="AI5" s="589"/>
      <c r="AJ5" s="589"/>
      <c r="AK5" s="589"/>
      <c r="AL5" s="589"/>
      <c r="AM5" s="589" t="s">
        <v>138</v>
      </c>
      <c r="AN5" s="589"/>
      <c r="AO5" s="589"/>
      <c r="AP5" s="589"/>
      <c r="AQ5" s="589"/>
      <c r="AR5" s="589"/>
      <c r="AS5" s="104"/>
      <c r="AT5" s="104"/>
    </row>
    <row r="6" spans="1:49" s="3" customFormat="1" ht="15" customHeight="1">
      <c r="A6" s="8"/>
      <c r="B6" s="590" t="s">
        <v>275</v>
      </c>
      <c r="C6" s="590"/>
      <c r="D6" s="590"/>
      <c r="E6" s="590"/>
      <c r="F6" s="590"/>
      <c r="G6" s="590"/>
      <c r="H6" s="590"/>
      <c r="I6" s="591">
        <f t="shared" ref="I6:I7" si="0">O6+U6</f>
        <v>21284</v>
      </c>
      <c r="J6" s="591"/>
      <c r="K6" s="591"/>
      <c r="L6" s="591"/>
      <c r="M6" s="591"/>
      <c r="N6" s="591"/>
      <c r="O6" s="592">
        <v>10492</v>
      </c>
      <c r="P6" s="592"/>
      <c r="Q6" s="592"/>
      <c r="R6" s="592"/>
      <c r="S6" s="592"/>
      <c r="T6" s="592"/>
      <c r="U6" s="592">
        <v>10792</v>
      </c>
      <c r="V6" s="592"/>
      <c r="W6" s="592"/>
      <c r="X6" s="592"/>
      <c r="Y6" s="592"/>
      <c r="Z6" s="592"/>
      <c r="AA6" s="591">
        <v>11140</v>
      </c>
      <c r="AB6" s="591"/>
      <c r="AC6" s="591"/>
      <c r="AD6" s="591"/>
      <c r="AE6" s="591"/>
      <c r="AF6" s="591"/>
      <c r="AG6" s="592">
        <v>423</v>
      </c>
      <c r="AH6" s="592"/>
      <c r="AI6" s="592"/>
      <c r="AJ6" s="592"/>
      <c r="AK6" s="592"/>
      <c r="AL6" s="592"/>
      <c r="AM6" s="592">
        <f t="shared" ref="AM6" si="1">AA6-AG6</f>
        <v>10717</v>
      </c>
      <c r="AN6" s="592"/>
      <c r="AO6" s="592"/>
      <c r="AP6" s="592"/>
      <c r="AQ6" s="592"/>
      <c r="AR6" s="592"/>
      <c r="AS6" s="104"/>
      <c r="AT6" s="104"/>
    </row>
    <row r="7" spans="1:49" s="3" customFormat="1" ht="15" customHeight="1">
      <c r="A7" s="8"/>
      <c r="B7" s="590" t="s">
        <v>371</v>
      </c>
      <c r="C7" s="590"/>
      <c r="D7" s="590"/>
      <c r="E7" s="590"/>
      <c r="F7" s="590"/>
      <c r="G7" s="590"/>
      <c r="H7" s="590"/>
      <c r="I7" s="591">
        <f t="shared" si="0"/>
        <v>21346</v>
      </c>
      <c r="J7" s="591"/>
      <c r="K7" s="591"/>
      <c r="L7" s="591"/>
      <c r="M7" s="591"/>
      <c r="N7" s="591"/>
      <c r="O7" s="592">
        <v>10234</v>
      </c>
      <c r="P7" s="592"/>
      <c r="Q7" s="592"/>
      <c r="R7" s="592"/>
      <c r="S7" s="592"/>
      <c r="T7" s="592"/>
      <c r="U7" s="592">
        <v>11112</v>
      </c>
      <c r="V7" s="592"/>
      <c r="W7" s="592"/>
      <c r="X7" s="592"/>
      <c r="Y7" s="592"/>
      <c r="Z7" s="592"/>
      <c r="AA7" s="591">
        <v>11429</v>
      </c>
      <c r="AB7" s="591"/>
      <c r="AC7" s="591"/>
      <c r="AD7" s="591"/>
      <c r="AE7" s="591"/>
      <c r="AF7" s="591"/>
      <c r="AG7" s="592">
        <v>401</v>
      </c>
      <c r="AH7" s="592"/>
      <c r="AI7" s="592"/>
      <c r="AJ7" s="592"/>
      <c r="AK7" s="592"/>
      <c r="AL7" s="592"/>
      <c r="AM7" s="592">
        <f>AA7-AG7</f>
        <v>11028</v>
      </c>
      <c r="AN7" s="592"/>
      <c r="AO7" s="592"/>
      <c r="AP7" s="592"/>
      <c r="AQ7" s="592"/>
      <c r="AR7" s="592"/>
      <c r="AS7" s="104"/>
      <c r="AT7" s="104"/>
    </row>
    <row r="8" spans="1:49" s="3" customFormat="1" ht="15" customHeight="1">
      <c r="A8" s="8"/>
      <c r="B8" s="590" t="s">
        <v>328</v>
      </c>
      <c r="C8" s="590"/>
      <c r="D8" s="590"/>
      <c r="E8" s="590"/>
      <c r="F8" s="590"/>
      <c r="G8" s="590"/>
      <c r="H8" s="590"/>
      <c r="I8" s="591">
        <f t="shared" ref="I8:I9" si="2">O8+U8</f>
        <v>21396</v>
      </c>
      <c r="J8" s="591"/>
      <c r="K8" s="591"/>
      <c r="L8" s="591"/>
      <c r="M8" s="591"/>
      <c r="N8" s="591"/>
      <c r="O8" s="592">
        <v>10112</v>
      </c>
      <c r="P8" s="592"/>
      <c r="Q8" s="592"/>
      <c r="R8" s="592"/>
      <c r="S8" s="592"/>
      <c r="T8" s="592"/>
      <c r="U8" s="592">
        <v>11284</v>
      </c>
      <c r="V8" s="592"/>
      <c r="W8" s="592"/>
      <c r="X8" s="592"/>
      <c r="Y8" s="592"/>
      <c r="Z8" s="592"/>
      <c r="AA8" s="591">
        <v>11617</v>
      </c>
      <c r="AB8" s="591"/>
      <c r="AC8" s="591"/>
      <c r="AD8" s="591"/>
      <c r="AE8" s="591"/>
      <c r="AF8" s="591"/>
      <c r="AG8" s="592">
        <v>406</v>
      </c>
      <c r="AH8" s="592"/>
      <c r="AI8" s="592"/>
      <c r="AJ8" s="592"/>
      <c r="AK8" s="592"/>
      <c r="AL8" s="592"/>
      <c r="AM8" s="592">
        <f t="shared" ref="AM8" si="3">AA8-AG8</f>
        <v>11211</v>
      </c>
      <c r="AN8" s="592"/>
      <c r="AO8" s="592"/>
      <c r="AP8" s="592"/>
      <c r="AQ8" s="592"/>
      <c r="AR8" s="592"/>
      <c r="AS8" s="104"/>
      <c r="AT8" s="104"/>
    </row>
    <row r="9" spans="1:49" s="3" customFormat="1" ht="15" customHeight="1">
      <c r="A9" s="8"/>
      <c r="B9" s="590" t="s">
        <v>352</v>
      </c>
      <c r="C9" s="590"/>
      <c r="D9" s="590"/>
      <c r="E9" s="590"/>
      <c r="F9" s="590"/>
      <c r="G9" s="590"/>
      <c r="H9" s="590"/>
      <c r="I9" s="591">
        <f t="shared" si="2"/>
        <v>21222</v>
      </c>
      <c r="J9" s="591"/>
      <c r="K9" s="591"/>
      <c r="L9" s="591"/>
      <c r="M9" s="591"/>
      <c r="N9" s="591"/>
      <c r="O9" s="592">
        <v>9613</v>
      </c>
      <c r="P9" s="592"/>
      <c r="Q9" s="592"/>
      <c r="R9" s="592"/>
      <c r="S9" s="592"/>
      <c r="T9" s="592"/>
      <c r="U9" s="592">
        <v>11609</v>
      </c>
      <c r="V9" s="592"/>
      <c r="W9" s="592"/>
      <c r="X9" s="592"/>
      <c r="Y9" s="592"/>
      <c r="Z9" s="592"/>
      <c r="AA9" s="591">
        <v>11970</v>
      </c>
      <c r="AB9" s="591"/>
      <c r="AC9" s="591"/>
      <c r="AD9" s="591"/>
      <c r="AE9" s="591"/>
      <c r="AF9" s="591"/>
      <c r="AG9" s="592">
        <v>381</v>
      </c>
      <c r="AH9" s="592"/>
      <c r="AI9" s="592"/>
      <c r="AJ9" s="592"/>
      <c r="AK9" s="592"/>
      <c r="AL9" s="592"/>
      <c r="AM9" s="592">
        <f t="shared" ref="AM9:AM10" si="4">AA9-AG9</f>
        <v>11589</v>
      </c>
      <c r="AN9" s="592"/>
      <c r="AO9" s="592"/>
      <c r="AP9" s="592"/>
      <c r="AQ9" s="592"/>
      <c r="AR9" s="592"/>
      <c r="AS9" s="104"/>
      <c r="AT9" s="104"/>
    </row>
    <row r="10" spans="1:49" s="3" customFormat="1" ht="15" customHeight="1">
      <c r="A10" s="8"/>
      <c r="B10" s="593" t="s">
        <v>368</v>
      </c>
      <c r="C10" s="593"/>
      <c r="D10" s="593"/>
      <c r="E10" s="593"/>
      <c r="F10" s="593"/>
      <c r="G10" s="593"/>
      <c r="H10" s="593"/>
      <c r="I10" s="594">
        <f>O10+U10</f>
        <v>21243</v>
      </c>
      <c r="J10" s="594"/>
      <c r="K10" s="594"/>
      <c r="L10" s="594"/>
      <c r="M10" s="594"/>
      <c r="N10" s="594"/>
      <c r="O10" s="595">
        <v>9022</v>
      </c>
      <c r="P10" s="595"/>
      <c r="Q10" s="595"/>
      <c r="R10" s="595"/>
      <c r="S10" s="595"/>
      <c r="T10" s="595"/>
      <c r="U10" s="595">
        <v>12221</v>
      </c>
      <c r="V10" s="595"/>
      <c r="W10" s="595"/>
      <c r="X10" s="595"/>
      <c r="Y10" s="595"/>
      <c r="Z10" s="595"/>
      <c r="AA10" s="594">
        <v>12498</v>
      </c>
      <c r="AB10" s="594"/>
      <c r="AC10" s="594"/>
      <c r="AD10" s="594"/>
      <c r="AE10" s="594"/>
      <c r="AF10" s="594"/>
      <c r="AG10" s="595">
        <v>351</v>
      </c>
      <c r="AH10" s="595"/>
      <c r="AI10" s="595"/>
      <c r="AJ10" s="595"/>
      <c r="AK10" s="595"/>
      <c r="AL10" s="595"/>
      <c r="AM10" s="595">
        <f t="shared" si="4"/>
        <v>12147</v>
      </c>
      <c r="AN10" s="595"/>
      <c r="AO10" s="595"/>
      <c r="AP10" s="595"/>
      <c r="AQ10" s="595"/>
      <c r="AR10" s="595"/>
      <c r="AS10" s="104"/>
      <c r="AT10" s="104"/>
    </row>
    <row r="11" spans="1:49" s="3" customFormat="1" ht="18" customHeight="1">
      <c r="A11" s="8"/>
      <c r="B11" s="50"/>
      <c r="C11" s="50"/>
      <c r="D11" s="51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104"/>
      <c r="AT11" s="104"/>
    </row>
    <row r="12" spans="1:49" s="3" customFormat="1" ht="15" customHeight="1">
      <c r="A12" s="8"/>
      <c r="B12" s="461" t="s">
        <v>1</v>
      </c>
      <c r="C12" s="462"/>
      <c r="D12" s="462"/>
      <c r="E12" s="462"/>
      <c r="F12" s="462"/>
      <c r="G12" s="462"/>
      <c r="H12" s="462"/>
      <c r="I12" s="596" t="s">
        <v>139</v>
      </c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104"/>
    </row>
    <row r="13" spans="1:49" s="3" customFormat="1" ht="15" customHeight="1">
      <c r="A13" s="8"/>
      <c r="B13" s="587" t="s">
        <v>35</v>
      </c>
      <c r="C13" s="587"/>
      <c r="D13" s="587"/>
      <c r="E13" s="587"/>
      <c r="F13" s="587"/>
      <c r="G13" s="587"/>
      <c r="H13" s="587"/>
      <c r="I13" s="588" t="s">
        <v>3</v>
      </c>
      <c r="J13" s="588"/>
      <c r="K13" s="588"/>
      <c r="L13" s="588"/>
      <c r="M13" s="588"/>
      <c r="N13" s="588"/>
      <c r="O13" s="596" t="s">
        <v>137</v>
      </c>
      <c r="P13" s="589"/>
      <c r="Q13" s="589"/>
      <c r="R13" s="589"/>
      <c r="S13" s="589"/>
      <c r="T13" s="589"/>
      <c r="U13" s="589" t="s">
        <v>138</v>
      </c>
      <c r="V13" s="589"/>
      <c r="W13" s="589"/>
      <c r="X13" s="589"/>
      <c r="Y13" s="589"/>
      <c r="Z13" s="589"/>
      <c r="AA13" s="104"/>
    </row>
    <row r="14" spans="1:49" s="3" customFormat="1" ht="15" customHeight="1">
      <c r="A14" s="8"/>
      <c r="B14" s="590" t="s">
        <v>275</v>
      </c>
      <c r="C14" s="590"/>
      <c r="D14" s="590"/>
      <c r="E14" s="590"/>
      <c r="F14" s="590"/>
      <c r="G14" s="590"/>
      <c r="H14" s="590"/>
      <c r="I14" s="597">
        <f t="shared" ref="I14:I15" si="5">AA6/I6*100</f>
        <v>52.339785754557411</v>
      </c>
      <c r="J14" s="597"/>
      <c r="K14" s="597"/>
      <c r="L14" s="597"/>
      <c r="M14" s="597"/>
      <c r="N14" s="597"/>
      <c r="O14" s="597">
        <f t="shared" ref="O14:O15" si="6">AG6/O6*100</f>
        <v>4.0316431566908122</v>
      </c>
      <c r="P14" s="597"/>
      <c r="Q14" s="597"/>
      <c r="R14" s="597"/>
      <c r="S14" s="597"/>
      <c r="T14" s="597"/>
      <c r="U14" s="597">
        <f t="shared" ref="U14:U15" si="7">AM6/U6*100</f>
        <v>99.305040770941432</v>
      </c>
      <c r="V14" s="597"/>
      <c r="W14" s="597"/>
      <c r="X14" s="597"/>
      <c r="Y14" s="597"/>
      <c r="Z14" s="597"/>
      <c r="AA14" s="104"/>
    </row>
    <row r="15" spans="1:49" s="3" customFormat="1" ht="15" customHeight="1">
      <c r="A15" s="8"/>
      <c r="B15" s="590" t="s">
        <v>331</v>
      </c>
      <c r="C15" s="590"/>
      <c r="D15" s="590"/>
      <c r="E15" s="590"/>
      <c r="F15" s="590"/>
      <c r="G15" s="590"/>
      <c r="H15" s="590"/>
      <c r="I15" s="597">
        <f t="shared" si="5"/>
        <v>53.541647147006465</v>
      </c>
      <c r="J15" s="597"/>
      <c r="K15" s="597"/>
      <c r="L15" s="597"/>
      <c r="M15" s="597"/>
      <c r="N15" s="597"/>
      <c r="O15" s="597">
        <f t="shared" si="6"/>
        <v>3.9183115106507715</v>
      </c>
      <c r="P15" s="597"/>
      <c r="Q15" s="597"/>
      <c r="R15" s="597"/>
      <c r="S15" s="597"/>
      <c r="T15" s="597"/>
      <c r="U15" s="597">
        <f t="shared" si="7"/>
        <v>99.244060475161987</v>
      </c>
      <c r="V15" s="597"/>
      <c r="W15" s="597"/>
      <c r="X15" s="597"/>
      <c r="Y15" s="597"/>
      <c r="Z15" s="597"/>
      <c r="AA15" s="104"/>
    </row>
    <row r="16" spans="1:49" s="3" customFormat="1" ht="15" customHeight="1">
      <c r="A16" s="8"/>
      <c r="B16" s="590" t="s">
        <v>329</v>
      </c>
      <c r="C16" s="590"/>
      <c r="D16" s="590"/>
      <c r="E16" s="590"/>
      <c r="F16" s="590"/>
      <c r="G16" s="590"/>
      <c r="H16" s="590"/>
      <c r="I16" s="597">
        <f>AA8/I8*100</f>
        <v>54.295195363619364</v>
      </c>
      <c r="J16" s="597"/>
      <c r="K16" s="597"/>
      <c r="L16" s="597"/>
      <c r="M16" s="597"/>
      <c r="N16" s="597"/>
      <c r="O16" s="597">
        <f>AG8/O8*100</f>
        <v>4.0150316455696204</v>
      </c>
      <c r="P16" s="597"/>
      <c r="Q16" s="597"/>
      <c r="R16" s="597"/>
      <c r="S16" s="597"/>
      <c r="T16" s="597"/>
      <c r="U16" s="597">
        <f>AM8/U8*100</f>
        <v>99.353066288550167</v>
      </c>
      <c r="V16" s="597"/>
      <c r="W16" s="597"/>
      <c r="X16" s="597"/>
      <c r="Y16" s="597"/>
      <c r="Z16" s="597"/>
      <c r="AA16" s="104"/>
    </row>
    <row r="17" spans="1:49" s="3" customFormat="1" ht="15" customHeight="1">
      <c r="A17" s="8"/>
      <c r="B17" s="590" t="s">
        <v>353</v>
      </c>
      <c r="C17" s="590"/>
      <c r="D17" s="590"/>
      <c r="E17" s="590"/>
      <c r="F17" s="590"/>
      <c r="G17" s="590"/>
      <c r="H17" s="590"/>
      <c r="I17" s="597">
        <f>AA9/I9*100</f>
        <v>56.403731976251059</v>
      </c>
      <c r="J17" s="597"/>
      <c r="K17" s="597"/>
      <c r="L17" s="597"/>
      <c r="M17" s="597"/>
      <c r="N17" s="597"/>
      <c r="O17" s="597">
        <f>AG9/O9*100</f>
        <v>3.9633829189639029</v>
      </c>
      <c r="P17" s="597"/>
      <c r="Q17" s="597"/>
      <c r="R17" s="597"/>
      <c r="S17" s="597"/>
      <c r="T17" s="597"/>
      <c r="U17" s="597">
        <f>AM9/U9*100</f>
        <v>99.827719872512716</v>
      </c>
      <c r="V17" s="597"/>
      <c r="W17" s="597"/>
      <c r="X17" s="597"/>
      <c r="Y17" s="597"/>
      <c r="Z17" s="597"/>
      <c r="AA17" s="104"/>
      <c r="AL17" s="8"/>
    </row>
    <row r="18" spans="1:49" s="3" customFormat="1" ht="15" customHeight="1">
      <c r="A18" s="8"/>
      <c r="B18" s="593" t="s">
        <v>372</v>
      </c>
      <c r="C18" s="593"/>
      <c r="D18" s="593"/>
      <c r="E18" s="593"/>
      <c r="F18" s="593"/>
      <c r="G18" s="593"/>
      <c r="H18" s="593"/>
      <c r="I18" s="598">
        <f>AA10/I10*100</f>
        <v>58.833498093489624</v>
      </c>
      <c r="J18" s="598"/>
      <c r="K18" s="598"/>
      <c r="L18" s="598"/>
      <c r="M18" s="598"/>
      <c r="N18" s="598"/>
      <c r="O18" s="598">
        <f>AG10/O10*100</f>
        <v>3.8904899135446689</v>
      </c>
      <c r="P18" s="598"/>
      <c r="Q18" s="598"/>
      <c r="R18" s="598"/>
      <c r="S18" s="598"/>
      <c r="T18" s="598"/>
      <c r="U18" s="598">
        <f>AM10/U10*100</f>
        <v>99.39448490303576</v>
      </c>
      <c r="V18" s="598"/>
      <c r="W18" s="598"/>
      <c r="X18" s="598"/>
      <c r="Y18" s="598"/>
      <c r="Z18" s="598"/>
      <c r="AA18" s="104"/>
    </row>
    <row r="19" spans="1:49" s="3" customFormat="1" ht="12">
      <c r="A19" s="8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 t="s">
        <v>86</v>
      </c>
      <c r="T19" s="50"/>
      <c r="U19" s="50"/>
      <c r="V19" s="50"/>
      <c r="W19" s="50"/>
      <c r="X19" s="50"/>
      <c r="Y19" s="50"/>
      <c r="Z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104"/>
      <c r="AS19" s="104"/>
      <c r="AT19" s="104"/>
      <c r="AU19" s="104"/>
      <c r="AV19" s="105"/>
      <c r="AW19" s="106"/>
    </row>
    <row r="20" spans="1:49" s="3" customFormat="1" ht="12.2" customHeight="1">
      <c r="A20" s="8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104"/>
      <c r="AS20" s="104"/>
      <c r="AT20" s="104"/>
      <c r="AU20" s="104"/>
      <c r="AV20" s="105"/>
      <c r="AW20" s="106"/>
    </row>
    <row r="21" spans="1:49" s="3" customFormat="1">
      <c r="A21" s="583" t="s">
        <v>296</v>
      </c>
      <c r="B21" s="583"/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3"/>
      <c r="Z21" s="583"/>
      <c r="AA21" s="583"/>
      <c r="AB21" s="583"/>
      <c r="AC21" s="583"/>
      <c r="AD21" s="583"/>
      <c r="AE21" s="583"/>
      <c r="AF21" s="583"/>
      <c r="AG21" s="583"/>
      <c r="AH21" s="583"/>
      <c r="AI21" s="583"/>
      <c r="AJ21" s="583"/>
      <c r="AK21" s="583"/>
      <c r="AL21" s="583"/>
      <c r="AM21" s="583"/>
      <c r="AN21" s="583"/>
      <c r="AO21" s="583"/>
      <c r="AP21" s="583"/>
      <c r="AQ21" s="583"/>
      <c r="AR21" s="583"/>
      <c r="AS21" s="583"/>
      <c r="AT21" s="37"/>
      <c r="AU21" s="105"/>
      <c r="AV21" s="105"/>
      <c r="AW21" s="106"/>
    </row>
    <row r="22" spans="1:49" s="3" customForma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102"/>
      <c r="M22" s="37"/>
      <c r="N22" s="37"/>
      <c r="O22" s="103"/>
      <c r="P22" s="103"/>
      <c r="Q22" s="103"/>
      <c r="R22" s="103"/>
      <c r="S22" s="103"/>
      <c r="T22" s="103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 t="s">
        <v>107</v>
      </c>
      <c r="AI22" s="41"/>
      <c r="AK22" s="41"/>
      <c r="AL22" s="41"/>
      <c r="AM22" s="41"/>
      <c r="AN22" s="41"/>
      <c r="AO22" s="41"/>
      <c r="AP22" s="7"/>
      <c r="AQ22" s="7"/>
      <c r="AR22" s="7"/>
      <c r="AS22" s="7"/>
      <c r="AT22" s="9"/>
      <c r="AU22" s="105"/>
      <c r="AV22" s="105"/>
      <c r="AW22" s="106"/>
    </row>
    <row r="23" spans="1:49" s="3" customFormat="1" ht="14.25">
      <c r="A23" s="16"/>
      <c r="B23" s="599" t="s">
        <v>26</v>
      </c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1"/>
      <c r="O23" s="610" t="s">
        <v>275</v>
      </c>
      <c r="P23" s="610"/>
      <c r="Q23" s="610"/>
      <c r="R23" s="610"/>
      <c r="S23" s="610"/>
      <c r="T23" s="610"/>
      <c r="U23" s="610"/>
      <c r="V23" s="610"/>
      <c r="W23" s="611"/>
      <c r="X23" s="610" t="s">
        <v>331</v>
      </c>
      <c r="Y23" s="610"/>
      <c r="Z23" s="610"/>
      <c r="AA23" s="610"/>
      <c r="AB23" s="610"/>
      <c r="AC23" s="610"/>
      <c r="AD23" s="610"/>
      <c r="AE23" s="610"/>
      <c r="AF23" s="611"/>
      <c r="AG23" s="610" t="s">
        <v>328</v>
      </c>
      <c r="AH23" s="610"/>
      <c r="AI23" s="610"/>
      <c r="AJ23" s="610"/>
      <c r="AK23" s="610"/>
      <c r="AL23" s="610"/>
      <c r="AM23" s="610"/>
      <c r="AN23" s="610"/>
      <c r="AO23" s="611"/>
      <c r="AP23" s="25"/>
      <c r="AQ23" s="25"/>
      <c r="AR23" s="25"/>
      <c r="AS23" s="25"/>
    </row>
    <row r="24" spans="1:49" s="3" customFormat="1" ht="12">
      <c r="A24" s="8"/>
      <c r="B24" s="602" t="s">
        <v>89</v>
      </c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3"/>
      <c r="O24" s="610"/>
      <c r="P24" s="610"/>
      <c r="Q24" s="610"/>
      <c r="R24" s="610"/>
      <c r="S24" s="610"/>
      <c r="T24" s="610"/>
      <c r="U24" s="610"/>
      <c r="V24" s="610"/>
      <c r="W24" s="611"/>
      <c r="X24" s="610"/>
      <c r="Y24" s="610"/>
      <c r="Z24" s="610"/>
      <c r="AA24" s="610"/>
      <c r="AB24" s="610"/>
      <c r="AC24" s="610"/>
      <c r="AD24" s="610"/>
      <c r="AE24" s="610"/>
      <c r="AF24" s="611"/>
      <c r="AG24" s="610"/>
      <c r="AH24" s="610"/>
      <c r="AI24" s="610"/>
      <c r="AJ24" s="610"/>
      <c r="AK24" s="610"/>
      <c r="AL24" s="610"/>
      <c r="AM24" s="610"/>
      <c r="AN24" s="610"/>
      <c r="AO24" s="611"/>
    </row>
    <row r="25" spans="1:49" ht="15" customHeight="1">
      <c r="B25" s="612" t="s">
        <v>140</v>
      </c>
      <c r="C25" s="612"/>
      <c r="D25" s="612"/>
      <c r="E25" s="612"/>
      <c r="F25" s="612"/>
      <c r="G25" s="612"/>
      <c r="H25" s="612"/>
      <c r="I25" s="612"/>
      <c r="J25" s="604" t="s">
        <v>91</v>
      </c>
      <c r="K25" s="604"/>
      <c r="L25" s="604"/>
      <c r="M25" s="604"/>
      <c r="N25" s="604"/>
      <c r="O25" s="605">
        <v>308044</v>
      </c>
      <c r="P25" s="605"/>
      <c r="Q25" s="605"/>
      <c r="R25" s="605"/>
      <c r="S25" s="605"/>
      <c r="T25" s="605"/>
      <c r="U25" s="605"/>
      <c r="V25" s="605"/>
      <c r="W25" s="606"/>
      <c r="X25" s="605">
        <v>320012</v>
      </c>
      <c r="Y25" s="605"/>
      <c r="Z25" s="605"/>
      <c r="AA25" s="605"/>
      <c r="AB25" s="605"/>
      <c r="AC25" s="605"/>
      <c r="AD25" s="605"/>
      <c r="AE25" s="605"/>
      <c r="AF25" s="606"/>
      <c r="AG25" s="605">
        <v>307968</v>
      </c>
      <c r="AH25" s="605"/>
      <c r="AI25" s="605"/>
      <c r="AJ25" s="605"/>
      <c r="AK25" s="605"/>
      <c r="AL25" s="605"/>
      <c r="AM25" s="605"/>
      <c r="AN25" s="605"/>
      <c r="AO25" s="606"/>
    </row>
    <row r="26" spans="1:49" ht="15" customHeight="1">
      <c r="B26" s="613"/>
      <c r="C26" s="613"/>
      <c r="D26" s="613"/>
      <c r="E26" s="613"/>
      <c r="F26" s="613"/>
      <c r="G26" s="613"/>
      <c r="H26" s="613"/>
      <c r="I26" s="613"/>
      <c r="J26" s="607" t="s">
        <v>115</v>
      </c>
      <c r="K26" s="607"/>
      <c r="L26" s="607"/>
      <c r="M26" s="607"/>
      <c r="N26" s="607"/>
      <c r="O26" s="608">
        <v>8937975116</v>
      </c>
      <c r="P26" s="608"/>
      <c r="Q26" s="608"/>
      <c r="R26" s="608"/>
      <c r="S26" s="608"/>
      <c r="T26" s="608"/>
      <c r="U26" s="608"/>
      <c r="V26" s="608"/>
      <c r="W26" s="609"/>
      <c r="X26" s="608">
        <v>9316313127</v>
      </c>
      <c r="Y26" s="608"/>
      <c r="Z26" s="608"/>
      <c r="AA26" s="608"/>
      <c r="AB26" s="608"/>
      <c r="AC26" s="608"/>
      <c r="AD26" s="608"/>
      <c r="AE26" s="608"/>
      <c r="AF26" s="609"/>
      <c r="AG26" s="608">
        <v>8932771752</v>
      </c>
      <c r="AH26" s="608"/>
      <c r="AI26" s="608"/>
      <c r="AJ26" s="608"/>
      <c r="AK26" s="608"/>
      <c r="AL26" s="608"/>
      <c r="AM26" s="608"/>
      <c r="AN26" s="608"/>
      <c r="AO26" s="609"/>
    </row>
    <row r="27" spans="1:49" ht="15" customHeight="1">
      <c r="B27" s="613" t="s">
        <v>141</v>
      </c>
      <c r="C27" s="613"/>
      <c r="D27" s="613"/>
      <c r="E27" s="613"/>
      <c r="F27" s="613"/>
      <c r="G27" s="613"/>
      <c r="H27" s="613"/>
      <c r="I27" s="613"/>
      <c r="J27" s="604" t="s">
        <v>91</v>
      </c>
      <c r="K27" s="604"/>
      <c r="L27" s="604"/>
      <c r="M27" s="604"/>
      <c r="N27" s="604"/>
      <c r="O27" s="605">
        <v>361</v>
      </c>
      <c r="P27" s="605"/>
      <c r="Q27" s="605"/>
      <c r="R27" s="605"/>
      <c r="S27" s="605"/>
      <c r="T27" s="605"/>
      <c r="U27" s="605"/>
      <c r="V27" s="605"/>
      <c r="W27" s="606"/>
      <c r="X27" s="605">
        <v>388</v>
      </c>
      <c r="Y27" s="605"/>
      <c r="Z27" s="605"/>
      <c r="AA27" s="605"/>
      <c r="AB27" s="605"/>
      <c r="AC27" s="605"/>
      <c r="AD27" s="605"/>
      <c r="AE27" s="605"/>
      <c r="AF27" s="606"/>
      <c r="AG27" s="605">
        <v>399</v>
      </c>
      <c r="AH27" s="605"/>
      <c r="AI27" s="605"/>
      <c r="AJ27" s="605"/>
      <c r="AK27" s="605"/>
      <c r="AL27" s="605"/>
      <c r="AM27" s="605"/>
      <c r="AN27" s="605"/>
      <c r="AO27" s="606"/>
    </row>
    <row r="28" spans="1:49" ht="15" customHeight="1">
      <c r="B28" s="613"/>
      <c r="C28" s="613"/>
      <c r="D28" s="613"/>
      <c r="E28" s="613"/>
      <c r="F28" s="613"/>
      <c r="G28" s="613"/>
      <c r="H28" s="613"/>
      <c r="I28" s="613"/>
      <c r="J28" s="607" t="s">
        <v>115</v>
      </c>
      <c r="K28" s="607"/>
      <c r="L28" s="607"/>
      <c r="M28" s="607"/>
      <c r="N28" s="607"/>
      <c r="O28" s="608">
        <v>10499767</v>
      </c>
      <c r="P28" s="608"/>
      <c r="Q28" s="608"/>
      <c r="R28" s="608"/>
      <c r="S28" s="608"/>
      <c r="T28" s="608"/>
      <c r="U28" s="608"/>
      <c r="V28" s="608"/>
      <c r="W28" s="609"/>
      <c r="X28" s="608">
        <v>12204747</v>
      </c>
      <c r="Y28" s="608"/>
      <c r="Z28" s="608"/>
      <c r="AA28" s="608"/>
      <c r="AB28" s="608"/>
      <c r="AC28" s="608"/>
      <c r="AD28" s="608"/>
      <c r="AE28" s="608"/>
      <c r="AF28" s="609"/>
      <c r="AG28" s="608">
        <v>12468822</v>
      </c>
      <c r="AH28" s="608"/>
      <c r="AI28" s="608"/>
      <c r="AJ28" s="608"/>
      <c r="AK28" s="608"/>
      <c r="AL28" s="608"/>
      <c r="AM28" s="608"/>
      <c r="AN28" s="608"/>
      <c r="AO28" s="609"/>
    </row>
    <row r="29" spans="1:49" ht="15" customHeight="1">
      <c r="B29" s="663" t="s">
        <v>142</v>
      </c>
      <c r="C29" s="663"/>
      <c r="D29" s="663"/>
      <c r="E29" s="663"/>
      <c r="F29" s="663"/>
      <c r="G29" s="663"/>
      <c r="H29" s="663"/>
      <c r="I29" s="663"/>
      <c r="J29" s="604" t="s">
        <v>91</v>
      </c>
      <c r="K29" s="604"/>
      <c r="L29" s="604"/>
      <c r="M29" s="604"/>
      <c r="N29" s="604"/>
      <c r="O29" s="605">
        <v>614</v>
      </c>
      <c r="P29" s="605"/>
      <c r="Q29" s="605"/>
      <c r="R29" s="605"/>
      <c r="S29" s="605"/>
      <c r="T29" s="605"/>
      <c r="U29" s="605"/>
      <c r="V29" s="605"/>
      <c r="W29" s="606"/>
      <c r="X29" s="605">
        <v>716</v>
      </c>
      <c r="Y29" s="605"/>
      <c r="Z29" s="605"/>
      <c r="AA29" s="605"/>
      <c r="AB29" s="605"/>
      <c r="AC29" s="605"/>
      <c r="AD29" s="605"/>
      <c r="AE29" s="605"/>
      <c r="AF29" s="606"/>
      <c r="AG29" s="605">
        <v>962</v>
      </c>
      <c r="AH29" s="605"/>
      <c r="AI29" s="605"/>
      <c r="AJ29" s="605"/>
      <c r="AK29" s="605"/>
      <c r="AL29" s="605"/>
      <c r="AM29" s="605"/>
      <c r="AN29" s="605"/>
      <c r="AO29" s="606"/>
    </row>
    <row r="30" spans="1:49" ht="15" customHeight="1">
      <c r="B30" s="663"/>
      <c r="C30" s="663"/>
      <c r="D30" s="663"/>
      <c r="E30" s="663"/>
      <c r="F30" s="663"/>
      <c r="G30" s="663"/>
      <c r="H30" s="663"/>
      <c r="I30" s="663"/>
      <c r="J30" s="607" t="s">
        <v>115</v>
      </c>
      <c r="K30" s="607"/>
      <c r="L30" s="607"/>
      <c r="M30" s="607"/>
      <c r="N30" s="607"/>
      <c r="O30" s="608">
        <v>53611339</v>
      </c>
      <c r="P30" s="608"/>
      <c r="Q30" s="608"/>
      <c r="R30" s="608"/>
      <c r="S30" s="608"/>
      <c r="T30" s="608"/>
      <c r="U30" s="608"/>
      <c r="V30" s="608"/>
      <c r="W30" s="609"/>
      <c r="X30" s="608">
        <v>86200420</v>
      </c>
      <c r="Y30" s="608"/>
      <c r="Z30" s="608"/>
      <c r="AA30" s="608"/>
      <c r="AB30" s="608"/>
      <c r="AC30" s="608"/>
      <c r="AD30" s="608"/>
      <c r="AE30" s="608"/>
      <c r="AF30" s="609"/>
      <c r="AG30" s="608">
        <v>118626751</v>
      </c>
      <c r="AH30" s="608"/>
      <c r="AI30" s="608"/>
      <c r="AJ30" s="608"/>
      <c r="AK30" s="608"/>
      <c r="AL30" s="608"/>
      <c r="AM30" s="608"/>
      <c r="AN30" s="608"/>
      <c r="AO30" s="609"/>
    </row>
    <row r="31" spans="1:49" ht="15" customHeight="1">
      <c r="B31" s="663" t="s">
        <v>289</v>
      </c>
      <c r="C31" s="663"/>
      <c r="D31" s="663"/>
      <c r="E31" s="663"/>
      <c r="F31" s="663"/>
      <c r="G31" s="663"/>
      <c r="H31" s="663"/>
      <c r="I31" s="663"/>
      <c r="J31" s="604" t="s">
        <v>91</v>
      </c>
      <c r="K31" s="604"/>
      <c r="L31" s="604"/>
      <c r="M31" s="604"/>
      <c r="N31" s="604"/>
      <c r="O31" s="605">
        <v>21607</v>
      </c>
      <c r="P31" s="605"/>
      <c r="Q31" s="605"/>
      <c r="R31" s="605"/>
      <c r="S31" s="605"/>
      <c r="T31" s="605"/>
      <c r="U31" s="605"/>
      <c r="V31" s="605"/>
      <c r="W31" s="606"/>
      <c r="X31" s="605">
        <v>21107</v>
      </c>
      <c r="Y31" s="605"/>
      <c r="Z31" s="605"/>
      <c r="AA31" s="605"/>
      <c r="AB31" s="605"/>
      <c r="AC31" s="605"/>
      <c r="AD31" s="605"/>
      <c r="AE31" s="605"/>
      <c r="AF31" s="606"/>
      <c r="AG31" s="605">
        <v>20127</v>
      </c>
      <c r="AH31" s="605"/>
      <c r="AI31" s="605"/>
      <c r="AJ31" s="605"/>
      <c r="AK31" s="605"/>
      <c r="AL31" s="605"/>
      <c r="AM31" s="605"/>
      <c r="AN31" s="605"/>
      <c r="AO31" s="606"/>
    </row>
    <row r="32" spans="1:49" ht="15" customHeight="1">
      <c r="B32" s="663"/>
      <c r="C32" s="663"/>
      <c r="D32" s="663"/>
      <c r="E32" s="663"/>
      <c r="F32" s="663"/>
      <c r="G32" s="663"/>
      <c r="H32" s="663"/>
      <c r="I32" s="663"/>
      <c r="J32" s="607" t="s">
        <v>115</v>
      </c>
      <c r="K32" s="607"/>
      <c r="L32" s="607"/>
      <c r="M32" s="607"/>
      <c r="N32" s="607"/>
      <c r="O32" s="608">
        <v>369132392</v>
      </c>
      <c r="P32" s="608"/>
      <c r="Q32" s="608"/>
      <c r="R32" s="608"/>
      <c r="S32" s="608"/>
      <c r="T32" s="608"/>
      <c r="U32" s="608"/>
      <c r="V32" s="608"/>
      <c r="W32" s="609"/>
      <c r="X32" s="608">
        <v>400716679</v>
      </c>
      <c r="Y32" s="608"/>
      <c r="Z32" s="608"/>
      <c r="AA32" s="608"/>
      <c r="AB32" s="608"/>
      <c r="AC32" s="608"/>
      <c r="AD32" s="608"/>
      <c r="AE32" s="608"/>
      <c r="AF32" s="609"/>
      <c r="AG32" s="608">
        <v>376622679</v>
      </c>
      <c r="AH32" s="608"/>
      <c r="AI32" s="608"/>
      <c r="AJ32" s="608"/>
      <c r="AK32" s="608"/>
      <c r="AL32" s="608"/>
      <c r="AM32" s="608"/>
      <c r="AN32" s="608"/>
      <c r="AO32" s="609"/>
    </row>
    <row r="33" spans="1:54" ht="15" customHeight="1">
      <c r="B33" s="664" t="s">
        <v>290</v>
      </c>
      <c r="C33" s="664"/>
      <c r="D33" s="664"/>
      <c r="E33" s="664"/>
      <c r="F33" s="664"/>
      <c r="G33" s="664"/>
      <c r="H33" s="664"/>
      <c r="I33" s="664"/>
      <c r="J33" s="604" t="s">
        <v>91</v>
      </c>
      <c r="K33" s="604"/>
      <c r="L33" s="604"/>
      <c r="M33" s="604"/>
      <c r="N33" s="604"/>
      <c r="O33" s="605">
        <v>571</v>
      </c>
      <c r="P33" s="605"/>
      <c r="Q33" s="605"/>
      <c r="R33" s="605"/>
      <c r="S33" s="605"/>
      <c r="T33" s="605"/>
      <c r="U33" s="605"/>
      <c r="V33" s="605"/>
      <c r="W33" s="606"/>
      <c r="X33" s="605">
        <v>633</v>
      </c>
      <c r="Y33" s="605"/>
      <c r="Z33" s="605"/>
      <c r="AA33" s="605"/>
      <c r="AB33" s="605"/>
      <c r="AC33" s="605"/>
      <c r="AD33" s="605"/>
      <c r="AE33" s="605"/>
      <c r="AF33" s="606"/>
      <c r="AG33" s="605">
        <v>628</v>
      </c>
      <c r="AH33" s="605"/>
      <c r="AI33" s="605"/>
      <c r="AJ33" s="605"/>
      <c r="AK33" s="605"/>
      <c r="AL33" s="605"/>
      <c r="AM33" s="605"/>
      <c r="AN33" s="605"/>
      <c r="AO33" s="606"/>
    </row>
    <row r="34" spans="1:54" ht="15" customHeight="1">
      <c r="B34" s="664"/>
      <c r="C34" s="664"/>
      <c r="D34" s="664"/>
      <c r="E34" s="664"/>
      <c r="F34" s="664"/>
      <c r="G34" s="664"/>
      <c r="H34" s="664"/>
      <c r="I34" s="664"/>
      <c r="J34" s="607" t="s">
        <v>115</v>
      </c>
      <c r="K34" s="607"/>
      <c r="L34" s="607"/>
      <c r="M34" s="607"/>
      <c r="N34" s="607"/>
      <c r="O34" s="608">
        <v>28550000</v>
      </c>
      <c r="P34" s="608"/>
      <c r="Q34" s="608"/>
      <c r="R34" s="608"/>
      <c r="S34" s="608"/>
      <c r="T34" s="608"/>
      <c r="U34" s="608"/>
      <c r="V34" s="608"/>
      <c r="W34" s="609"/>
      <c r="X34" s="608">
        <v>31650000</v>
      </c>
      <c r="Y34" s="608"/>
      <c r="Z34" s="608"/>
      <c r="AA34" s="608"/>
      <c r="AB34" s="608"/>
      <c r="AC34" s="608"/>
      <c r="AD34" s="608"/>
      <c r="AE34" s="608"/>
      <c r="AF34" s="609"/>
      <c r="AG34" s="608">
        <v>31400000</v>
      </c>
      <c r="AH34" s="608"/>
      <c r="AI34" s="608"/>
      <c r="AJ34" s="608"/>
      <c r="AK34" s="608"/>
      <c r="AL34" s="608"/>
      <c r="AM34" s="608"/>
      <c r="AN34" s="608"/>
      <c r="AO34" s="609"/>
    </row>
    <row r="35" spans="1:54" ht="15" customHeight="1">
      <c r="B35" s="665" t="s">
        <v>3</v>
      </c>
      <c r="C35" s="665"/>
      <c r="D35" s="665"/>
      <c r="E35" s="665"/>
      <c r="F35" s="665"/>
      <c r="G35" s="665"/>
      <c r="H35" s="665"/>
      <c r="I35" s="665"/>
      <c r="J35" s="604" t="s">
        <v>91</v>
      </c>
      <c r="K35" s="604"/>
      <c r="L35" s="604"/>
      <c r="M35" s="604"/>
      <c r="N35" s="604"/>
      <c r="O35" s="614">
        <f t="shared" ref="O35" si="8">O25+O27+O29+O31+O33</f>
        <v>331197</v>
      </c>
      <c r="P35" s="614"/>
      <c r="Q35" s="614"/>
      <c r="R35" s="614"/>
      <c r="S35" s="614"/>
      <c r="T35" s="614"/>
      <c r="U35" s="614"/>
      <c r="V35" s="614"/>
      <c r="W35" s="615"/>
      <c r="X35" s="614">
        <f t="shared" ref="X35" si="9">X25+X27+X29+X31+X33</f>
        <v>342856</v>
      </c>
      <c r="Y35" s="614"/>
      <c r="Z35" s="614"/>
      <c r="AA35" s="614"/>
      <c r="AB35" s="614"/>
      <c r="AC35" s="614"/>
      <c r="AD35" s="614"/>
      <c r="AE35" s="614"/>
      <c r="AF35" s="615"/>
      <c r="AG35" s="614">
        <f>AG25+AG27+AG29+AG31+AG33</f>
        <v>330084</v>
      </c>
      <c r="AH35" s="614"/>
      <c r="AI35" s="614"/>
      <c r="AJ35" s="614"/>
      <c r="AK35" s="614"/>
      <c r="AL35" s="614"/>
      <c r="AM35" s="614"/>
      <c r="AN35" s="614"/>
      <c r="AO35" s="615"/>
    </row>
    <row r="36" spans="1:54" ht="15" customHeight="1">
      <c r="B36" s="665"/>
      <c r="C36" s="665"/>
      <c r="D36" s="665"/>
      <c r="E36" s="665"/>
      <c r="F36" s="665"/>
      <c r="G36" s="665"/>
      <c r="H36" s="665"/>
      <c r="I36" s="665"/>
      <c r="J36" s="607" t="s">
        <v>115</v>
      </c>
      <c r="K36" s="607"/>
      <c r="L36" s="607"/>
      <c r="M36" s="607"/>
      <c r="N36" s="607"/>
      <c r="O36" s="616">
        <f t="shared" ref="O36" si="10">O26+O28+O30+O32+O34</f>
        <v>9399768614</v>
      </c>
      <c r="P36" s="616"/>
      <c r="Q36" s="616"/>
      <c r="R36" s="616"/>
      <c r="S36" s="616"/>
      <c r="T36" s="616"/>
      <c r="U36" s="616"/>
      <c r="V36" s="616"/>
      <c r="W36" s="617"/>
      <c r="X36" s="616">
        <f t="shared" ref="X36" si="11">X26+X28+X30+X32+X34</f>
        <v>9847084973</v>
      </c>
      <c r="Y36" s="616"/>
      <c r="Z36" s="616"/>
      <c r="AA36" s="616"/>
      <c r="AB36" s="616"/>
      <c r="AC36" s="616"/>
      <c r="AD36" s="616"/>
      <c r="AE36" s="616"/>
      <c r="AF36" s="617"/>
      <c r="AG36" s="616">
        <f>AG26+AG28+AG30+AG32+AG34</f>
        <v>9471890004</v>
      </c>
      <c r="AH36" s="616"/>
      <c r="AI36" s="616"/>
      <c r="AJ36" s="616"/>
      <c r="AK36" s="616"/>
      <c r="AL36" s="616"/>
      <c r="AM36" s="616"/>
      <c r="AN36" s="616"/>
      <c r="AO36" s="617"/>
    </row>
    <row r="37" spans="1:54" ht="15" customHeight="1">
      <c r="B37" s="663" t="s">
        <v>143</v>
      </c>
      <c r="C37" s="663"/>
      <c r="D37" s="663"/>
      <c r="E37" s="663"/>
      <c r="F37" s="663"/>
      <c r="G37" s="663"/>
      <c r="H37" s="663"/>
      <c r="I37" s="663"/>
      <c r="J37" s="604" t="s">
        <v>91</v>
      </c>
      <c r="K37" s="604"/>
      <c r="L37" s="604"/>
      <c r="M37" s="604"/>
      <c r="N37" s="604"/>
      <c r="O37" s="618">
        <f>O35/AA6</f>
        <v>29.730430879712745</v>
      </c>
      <c r="P37" s="618"/>
      <c r="Q37" s="618"/>
      <c r="R37" s="618"/>
      <c r="S37" s="618"/>
      <c r="T37" s="618"/>
      <c r="U37" s="618"/>
      <c r="V37" s="618"/>
      <c r="W37" s="619"/>
      <c r="X37" s="618">
        <f>X35/AA7</f>
        <v>29.998775045935776</v>
      </c>
      <c r="Y37" s="618"/>
      <c r="Z37" s="618"/>
      <c r="AA37" s="618"/>
      <c r="AB37" s="618"/>
      <c r="AC37" s="618"/>
      <c r="AD37" s="618"/>
      <c r="AE37" s="618"/>
      <c r="AF37" s="619"/>
      <c r="AG37" s="618">
        <f>AG35/AA8</f>
        <v>28.413876215890504</v>
      </c>
      <c r="AH37" s="618"/>
      <c r="AI37" s="618"/>
      <c r="AJ37" s="618"/>
      <c r="AK37" s="618"/>
      <c r="AL37" s="618"/>
      <c r="AM37" s="618"/>
      <c r="AN37" s="618"/>
      <c r="AO37" s="619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ht="15" customHeight="1">
      <c r="B38" s="663"/>
      <c r="C38" s="663"/>
      <c r="D38" s="663"/>
      <c r="E38" s="663"/>
      <c r="F38" s="663"/>
      <c r="G38" s="663"/>
      <c r="H38" s="663"/>
      <c r="I38" s="663"/>
      <c r="J38" s="607" t="s">
        <v>115</v>
      </c>
      <c r="K38" s="607"/>
      <c r="L38" s="607"/>
      <c r="M38" s="607"/>
      <c r="N38" s="607"/>
      <c r="O38" s="620">
        <f>O36/AA6</f>
        <v>843785.33339317772</v>
      </c>
      <c r="P38" s="620"/>
      <c r="Q38" s="620"/>
      <c r="R38" s="620"/>
      <c r="S38" s="620"/>
      <c r="T38" s="620"/>
      <c r="U38" s="620"/>
      <c r="V38" s="620"/>
      <c r="W38" s="621"/>
      <c r="X38" s="620">
        <f>X36/AA7</f>
        <v>861587.62560153997</v>
      </c>
      <c r="Y38" s="620"/>
      <c r="Z38" s="620"/>
      <c r="AA38" s="620"/>
      <c r="AB38" s="620"/>
      <c r="AC38" s="620"/>
      <c r="AD38" s="620"/>
      <c r="AE38" s="620"/>
      <c r="AF38" s="621"/>
      <c r="AG38" s="620">
        <f>AG36/AA8</f>
        <v>815347.33614530426</v>
      </c>
      <c r="AH38" s="620"/>
      <c r="AI38" s="620"/>
      <c r="AJ38" s="620"/>
      <c r="AK38" s="620"/>
      <c r="AL38" s="620"/>
      <c r="AM38" s="620"/>
      <c r="AN38" s="620"/>
      <c r="AO38" s="621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ht="18" customHeight="1">
      <c r="B39" s="101"/>
      <c r="C39" s="101"/>
      <c r="D39" s="101"/>
      <c r="E39" s="101"/>
      <c r="F39" s="101"/>
      <c r="G39" s="101"/>
      <c r="H39" s="101"/>
      <c r="I39" s="101"/>
      <c r="J39" s="39"/>
      <c r="K39" s="39"/>
      <c r="L39" s="39"/>
      <c r="M39" s="39"/>
      <c r="N39" s="39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3" customFormat="1" ht="12.2" customHeight="1">
      <c r="A40" s="16"/>
      <c r="B40" s="599" t="s">
        <v>26</v>
      </c>
      <c r="C40" s="600"/>
      <c r="D40" s="600"/>
      <c r="E40" s="600"/>
      <c r="F40" s="600"/>
      <c r="G40" s="600"/>
      <c r="H40" s="600"/>
      <c r="I40" s="600"/>
      <c r="J40" s="600"/>
      <c r="K40" s="600"/>
      <c r="L40" s="600"/>
      <c r="M40" s="600"/>
      <c r="N40" s="601"/>
      <c r="O40" s="610" t="s">
        <v>352</v>
      </c>
      <c r="P40" s="610"/>
      <c r="Q40" s="610"/>
      <c r="R40" s="610"/>
      <c r="S40" s="610"/>
      <c r="T40" s="610"/>
      <c r="U40" s="610"/>
      <c r="V40" s="610"/>
      <c r="W40" s="611"/>
      <c r="X40" s="610" t="s">
        <v>368</v>
      </c>
      <c r="Y40" s="610"/>
      <c r="Z40" s="610"/>
      <c r="AA40" s="610"/>
      <c r="AB40" s="610"/>
      <c r="AC40" s="610"/>
      <c r="AD40" s="610"/>
      <c r="AE40" s="610"/>
      <c r="AF40" s="611"/>
    </row>
    <row r="41" spans="1:54" s="3" customFormat="1" ht="12">
      <c r="A41" s="8"/>
      <c r="B41" s="602" t="s">
        <v>89</v>
      </c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3"/>
      <c r="O41" s="610"/>
      <c r="P41" s="610"/>
      <c r="Q41" s="610"/>
      <c r="R41" s="610"/>
      <c r="S41" s="610"/>
      <c r="T41" s="610"/>
      <c r="U41" s="610"/>
      <c r="V41" s="610"/>
      <c r="W41" s="611"/>
      <c r="X41" s="610"/>
      <c r="Y41" s="610"/>
      <c r="Z41" s="610"/>
      <c r="AA41" s="610"/>
      <c r="AB41" s="610"/>
      <c r="AC41" s="610"/>
      <c r="AD41" s="610"/>
      <c r="AE41" s="610"/>
      <c r="AF41" s="611"/>
    </row>
    <row r="42" spans="1:54" ht="15" customHeight="1">
      <c r="B42" s="612" t="s">
        <v>140</v>
      </c>
      <c r="C42" s="612"/>
      <c r="D42" s="612"/>
      <c r="E42" s="612"/>
      <c r="F42" s="612"/>
      <c r="G42" s="612"/>
      <c r="H42" s="612"/>
      <c r="I42" s="612"/>
      <c r="J42" s="604" t="s">
        <v>91</v>
      </c>
      <c r="K42" s="604"/>
      <c r="L42" s="604"/>
      <c r="M42" s="604"/>
      <c r="N42" s="604"/>
      <c r="O42" s="624">
        <v>322421</v>
      </c>
      <c r="P42" s="624"/>
      <c r="Q42" s="624"/>
      <c r="R42" s="624"/>
      <c r="S42" s="624"/>
      <c r="T42" s="624"/>
      <c r="U42" s="624"/>
      <c r="V42" s="624"/>
      <c r="W42" s="625"/>
      <c r="X42" s="605">
        <v>329503</v>
      </c>
      <c r="Y42" s="605"/>
      <c r="Z42" s="605"/>
      <c r="AA42" s="605"/>
      <c r="AB42" s="605"/>
      <c r="AC42" s="605"/>
      <c r="AD42" s="605"/>
      <c r="AE42" s="605"/>
      <c r="AF42" s="606"/>
      <c r="AU42" s="3"/>
    </row>
    <row r="43" spans="1:54" ht="15" customHeight="1">
      <c r="B43" s="613"/>
      <c r="C43" s="613"/>
      <c r="D43" s="613"/>
      <c r="E43" s="613"/>
      <c r="F43" s="613"/>
      <c r="G43" s="613"/>
      <c r="H43" s="613"/>
      <c r="I43" s="613"/>
      <c r="J43" s="607" t="s">
        <v>115</v>
      </c>
      <c r="K43" s="607"/>
      <c r="L43" s="607"/>
      <c r="M43" s="607"/>
      <c r="N43" s="607"/>
      <c r="O43" s="622">
        <v>9338184223</v>
      </c>
      <c r="P43" s="622"/>
      <c r="Q43" s="622"/>
      <c r="R43" s="622"/>
      <c r="S43" s="622"/>
      <c r="T43" s="622"/>
      <c r="U43" s="622"/>
      <c r="V43" s="622"/>
      <c r="W43" s="623"/>
      <c r="X43" s="608">
        <v>9714651729</v>
      </c>
      <c r="Y43" s="608"/>
      <c r="Z43" s="608"/>
      <c r="AA43" s="608"/>
      <c r="AB43" s="608"/>
      <c r="AC43" s="608"/>
      <c r="AD43" s="608"/>
      <c r="AE43" s="608"/>
      <c r="AF43" s="609"/>
    </row>
    <row r="44" spans="1:54" ht="15" customHeight="1">
      <c r="B44" s="613" t="s">
        <v>141</v>
      </c>
      <c r="C44" s="613"/>
      <c r="D44" s="613"/>
      <c r="E44" s="613"/>
      <c r="F44" s="613"/>
      <c r="G44" s="613"/>
      <c r="H44" s="613"/>
      <c r="I44" s="613"/>
      <c r="J44" s="604" t="s">
        <v>91</v>
      </c>
      <c r="K44" s="604"/>
      <c r="L44" s="604"/>
      <c r="M44" s="604"/>
      <c r="N44" s="604"/>
      <c r="O44" s="624">
        <v>424</v>
      </c>
      <c r="P44" s="624"/>
      <c r="Q44" s="624"/>
      <c r="R44" s="624"/>
      <c r="S44" s="624"/>
      <c r="T44" s="624"/>
      <c r="U44" s="624"/>
      <c r="V44" s="624"/>
      <c r="W44" s="625"/>
      <c r="X44" s="605">
        <v>474</v>
      </c>
      <c r="Y44" s="605"/>
      <c r="Z44" s="605"/>
      <c r="AA44" s="605"/>
      <c r="AB44" s="605"/>
      <c r="AC44" s="605"/>
      <c r="AD44" s="605"/>
      <c r="AE44" s="605"/>
      <c r="AF44" s="606"/>
    </row>
    <row r="45" spans="1:54" ht="15" customHeight="1">
      <c r="B45" s="613"/>
      <c r="C45" s="613"/>
      <c r="D45" s="613"/>
      <c r="E45" s="613"/>
      <c r="F45" s="613"/>
      <c r="G45" s="613"/>
      <c r="H45" s="613"/>
      <c r="I45" s="613"/>
      <c r="J45" s="607" t="s">
        <v>115</v>
      </c>
      <c r="K45" s="607"/>
      <c r="L45" s="607"/>
      <c r="M45" s="607"/>
      <c r="N45" s="607"/>
      <c r="O45" s="622">
        <v>13730544</v>
      </c>
      <c r="P45" s="622"/>
      <c r="Q45" s="622"/>
      <c r="R45" s="622"/>
      <c r="S45" s="622"/>
      <c r="T45" s="622"/>
      <c r="U45" s="622"/>
      <c r="V45" s="622"/>
      <c r="W45" s="623"/>
      <c r="X45" s="608">
        <v>14155180</v>
      </c>
      <c r="Y45" s="608"/>
      <c r="Z45" s="608"/>
      <c r="AA45" s="608"/>
      <c r="AB45" s="608"/>
      <c r="AC45" s="608"/>
      <c r="AD45" s="608"/>
      <c r="AE45" s="608"/>
      <c r="AF45" s="609"/>
    </row>
    <row r="46" spans="1:54" ht="15" customHeight="1">
      <c r="B46" s="663" t="s">
        <v>142</v>
      </c>
      <c r="C46" s="663"/>
      <c r="D46" s="663"/>
      <c r="E46" s="663"/>
      <c r="F46" s="663"/>
      <c r="G46" s="663"/>
      <c r="H46" s="663"/>
      <c r="I46" s="663"/>
      <c r="J46" s="604" t="s">
        <v>91</v>
      </c>
      <c r="K46" s="604"/>
      <c r="L46" s="604"/>
      <c r="M46" s="604"/>
      <c r="N46" s="604"/>
      <c r="O46" s="624">
        <v>1193</v>
      </c>
      <c r="P46" s="624"/>
      <c r="Q46" s="624"/>
      <c r="R46" s="624"/>
      <c r="S46" s="624"/>
      <c r="T46" s="624"/>
      <c r="U46" s="624"/>
      <c r="V46" s="624"/>
      <c r="W46" s="625"/>
      <c r="X46" s="605">
        <v>1488</v>
      </c>
      <c r="Y46" s="605"/>
      <c r="Z46" s="605"/>
      <c r="AA46" s="605"/>
      <c r="AB46" s="605"/>
      <c r="AC46" s="605"/>
      <c r="AD46" s="605"/>
      <c r="AE46" s="605"/>
      <c r="AF46" s="606"/>
    </row>
    <row r="47" spans="1:54" ht="15" customHeight="1">
      <c r="B47" s="663"/>
      <c r="C47" s="663"/>
      <c r="D47" s="663"/>
      <c r="E47" s="663"/>
      <c r="F47" s="663"/>
      <c r="G47" s="663"/>
      <c r="H47" s="663"/>
      <c r="I47" s="663"/>
      <c r="J47" s="607" t="s">
        <v>115</v>
      </c>
      <c r="K47" s="607"/>
      <c r="L47" s="607"/>
      <c r="M47" s="607"/>
      <c r="N47" s="607"/>
      <c r="O47" s="622">
        <v>144521084</v>
      </c>
      <c r="P47" s="622"/>
      <c r="Q47" s="622"/>
      <c r="R47" s="622"/>
      <c r="S47" s="622"/>
      <c r="T47" s="622"/>
      <c r="U47" s="622"/>
      <c r="V47" s="622"/>
      <c r="W47" s="623"/>
      <c r="X47" s="608">
        <v>192028335</v>
      </c>
      <c r="Y47" s="608"/>
      <c r="Z47" s="608"/>
      <c r="AA47" s="608"/>
      <c r="AB47" s="608"/>
      <c r="AC47" s="608"/>
      <c r="AD47" s="608"/>
      <c r="AE47" s="608"/>
      <c r="AF47" s="609"/>
    </row>
    <row r="48" spans="1:54" ht="15" customHeight="1">
      <c r="B48" s="663" t="s">
        <v>289</v>
      </c>
      <c r="C48" s="663"/>
      <c r="D48" s="663"/>
      <c r="E48" s="663"/>
      <c r="F48" s="663"/>
      <c r="G48" s="663"/>
      <c r="H48" s="663"/>
      <c r="I48" s="663"/>
      <c r="J48" s="604" t="s">
        <v>91</v>
      </c>
      <c r="K48" s="604"/>
      <c r="L48" s="604"/>
      <c r="M48" s="604"/>
      <c r="N48" s="604"/>
      <c r="O48" s="624">
        <v>21410</v>
      </c>
      <c r="P48" s="624"/>
      <c r="Q48" s="624"/>
      <c r="R48" s="624"/>
      <c r="S48" s="624"/>
      <c r="T48" s="624"/>
      <c r="U48" s="624"/>
      <c r="V48" s="624"/>
      <c r="W48" s="625"/>
      <c r="X48" s="605">
        <v>28273</v>
      </c>
      <c r="Y48" s="605"/>
      <c r="Z48" s="605"/>
      <c r="AA48" s="605"/>
      <c r="AB48" s="605"/>
      <c r="AC48" s="605"/>
      <c r="AD48" s="605"/>
      <c r="AE48" s="605"/>
      <c r="AF48" s="606"/>
    </row>
    <row r="49" spans="1:63" ht="15" customHeight="1">
      <c r="B49" s="663"/>
      <c r="C49" s="663"/>
      <c r="D49" s="663"/>
      <c r="E49" s="663"/>
      <c r="F49" s="663"/>
      <c r="G49" s="663"/>
      <c r="H49" s="663"/>
      <c r="I49" s="663"/>
      <c r="J49" s="607" t="s">
        <v>115</v>
      </c>
      <c r="K49" s="607"/>
      <c r="L49" s="607"/>
      <c r="M49" s="607"/>
      <c r="N49" s="607"/>
      <c r="O49" s="622">
        <v>401239046</v>
      </c>
      <c r="P49" s="622"/>
      <c r="Q49" s="622"/>
      <c r="R49" s="622"/>
      <c r="S49" s="622"/>
      <c r="T49" s="622"/>
      <c r="U49" s="622"/>
      <c r="V49" s="622"/>
      <c r="W49" s="623"/>
      <c r="X49" s="608">
        <v>510496892</v>
      </c>
      <c r="Y49" s="608"/>
      <c r="Z49" s="608"/>
      <c r="AA49" s="608"/>
      <c r="AB49" s="608"/>
      <c r="AC49" s="608"/>
      <c r="AD49" s="608"/>
      <c r="AE49" s="608"/>
      <c r="AF49" s="609"/>
    </row>
    <row r="50" spans="1:63" ht="15" customHeight="1">
      <c r="B50" s="664" t="s">
        <v>116</v>
      </c>
      <c r="C50" s="664"/>
      <c r="D50" s="664"/>
      <c r="E50" s="664"/>
      <c r="F50" s="664"/>
      <c r="G50" s="664"/>
      <c r="H50" s="664"/>
      <c r="I50" s="664"/>
      <c r="J50" s="604" t="s">
        <v>91</v>
      </c>
      <c r="K50" s="604"/>
      <c r="L50" s="604"/>
      <c r="M50" s="604"/>
      <c r="N50" s="604"/>
      <c r="O50" s="605">
        <v>590</v>
      </c>
      <c r="P50" s="605"/>
      <c r="Q50" s="605"/>
      <c r="R50" s="605"/>
      <c r="S50" s="605"/>
      <c r="T50" s="605"/>
      <c r="U50" s="605"/>
      <c r="V50" s="605"/>
      <c r="W50" s="606"/>
      <c r="X50" s="605">
        <v>714</v>
      </c>
      <c r="Y50" s="605"/>
      <c r="Z50" s="605"/>
      <c r="AA50" s="605"/>
      <c r="AB50" s="605"/>
      <c r="AC50" s="605"/>
      <c r="AD50" s="605"/>
      <c r="AE50" s="605"/>
      <c r="AF50" s="606"/>
    </row>
    <row r="51" spans="1:63" ht="15" customHeight="1">
      <c r="B51" s="664"/>
      <c r="C51" s="664"/>
      <c r="D51" s="664"/>
      <c r="E51" s="664"/>
      <c r="F51" s="664"/>
      <c r="G51" s="664"/>
      <c r="H51" s="664"/>
      <c r="I51" s="664"/>
      <c r="J51" s="607" t="s">
        <v>115</v>
      </c>
      <c r="K51" s="607"/>
      <c r="L51" s="607"/>
      <c r="M51" s="607"/>
      <c r="N51" s="607"/>
      <c r="O51" s="608">
        <v>29500000</v>
      </c>
      <c r="P51" s="608"/>
      <c r="Q51" s="608"/>
      <c r="R51" s="608"/>
      <c r="S51" s="608"/>
      <c r="T51" s="608"/>
      <c r="U51" s="608"/>
      <c r="V51" s="608"/>
      <c r="W51" s="609"/>
      <c r="X51" s="608">
        <v>35700000</v>
      </c>
      <c r="Y51" s="608"/>
      <c r="Z51" s="608"/>
      <c r="AA51" s="608"/>
      <c r="AB51" s="608"/>
      <c r="AC51" s="608"/>
      <c r="AD51" s="608"/>
      <c r="AE51" s="608"/>
      <c r="AF51" s="609"/>
    </row>
    <row r="52" spans="1:63" ht="15" customHeight="1">
      <c r="B52" s="665" t="s">
        <v>3</v>
      </c>
      <c r="C52" s="665"/>
      <c r="D52" s="665"/>
      <c r="E52" s="665"/>
      <c r="F52" s="665"/>
      <c r="G52" s="665"/>
      <c r="H52" s="665"/>
      <c r="I52" s="665"/>
      <c r="J52" s="604" t="s">
        <v>91</v>
      </c>
      <c r="K52" s="604"/>
      <c r="L52" s="604"/>
      <c r="M52" s="604"/>
      <c r="N52" s="604"/>
      <c r="O52" s="614">
        <f>O42+O44+O46+O48+O50</f>
        <v>346038</v>
      </c>
      <c r="P52" s="614"/>
      <c r="Q52" s="614"/>
      <c r="R52" s="614"/>
      <c r="S52" s="614"/>
      <c r="T52" s="614"/>
      <c r="U52" s="614"/>
      <c r="V52" s="614"/>
      <c r="W52" s="615"/>
      <c r="X52" s="614">
        <f>X42+X44+X46+X48+X50</f>
        <v>360452</v>
      </c>
      <c r="Y52" s="614"/>
      <c r="Z52" s="614"/>
      <c r="AA52" s="614"/>
      <c r="AB52" s="614"/>
      <c r="AC52" s="614"/>
      <c r="AD52" s="614"/>
      <c r="AE52" s="614"/>
      <c r="AF52" s="615"/>
    </row>
    <row r="53" spans="1:63" ht="15" customHeight="1">
      <c r="B53" s="665"/>
      <c r="C53" s="665"/>
      <c r="D53" s="665"/>
      <c r="E53" s="665"/>
      <c r="F53" s="665"/>
      <c r="G53" s="665"/>
      <c r="H53" s="665"/>
      <c r="I53" s="665"/>
      <c r="J53" s="607" t="s">
        <v>115</v>
      </c>
      <c r="K53" s="607"/>
      <c r="L53" s="607"/>
      <c r="M53" s="607"/>
      <c r="N53" s="607"/>
      <c r="O53" s="616">
        <f>O43+O45+O47+O49+O51</f>
        <v>9927174897</v>
      </c>
      <c r="P53" s="616"/>
      <c r="Q53" s="616"/>
      <c r="R53" s="616"/>
      <c r="S53" s="616"/>
      <c r="T53" s="616"/>
      <c r="U53" s="616"/>
      <c r="V53" s="616"/>
      <c r="W53" s="617"/>
      <c r="X53" s="616">
        <f>X43+X45+X47+X49+X51</f>
        <v>10467032136</v>
      </c>
      <c r="Y53" s="616"/>
      <c r="Z53" s="616"/>
      <c r="AA53" s="616"/>
      <c r="AB53" s="616"/>
      <c r="AC53" s="616"/>
      <c r="AD53" s="616"/>
      <c r="AE53" s="616"/>
      <c r="AF53" s="617"/>
    </row>
    <row r="54" spans="1:63" ht="15" customHeight="1">
      <c r="B54" s="663" t="s">
        <v>143</v>
      </c>
      <c r="C54" s="663"/>
      <c r="D54" s="663"/>
      <c r="E54" s="663"/>
      <c r="F54" s="663"/>
      <c r="G54" s="663"/>
      <c r="H54" s="663"/>
      <c r="I54" s="663"/>
      <c r="J54" s="604" t="s">
        <v>91</v>
      </c>
      <c r="K54" s="604"/>
      <c r="L54" s="604"/>
      <c r="M54" s="604"/>
      <c r="N54" s="604"/>
      <c r="O54" s="618">
        <f>O52/AA9</f>
        <v>28.90877192982456</v>
      </c>
      <c r="P54" s="618"/>
      <c r="Q54" s="618"/>
      <c r="R54" s="618"/>
      <c r="S54" s="618"/>
      <c r="T54" s="618"/>
      <c r="U54" s="618"/>
      <c r="V54" s="618"/>
      <c r="W54" s="619"/>
      <c r="X54" s="618">
        <f>X52/AA10</f>
        <v>28.840774523923827</v>
      </c>
      <c r="Y54" s="618"/>
      <c r="Z54" s="618"/>
      <c r="AA54" s="618"/>
      <c r="AB54" s="618"/>
      <c r="AC54" s="618"/>
      <c r="AD54" s="618"/>
      <c r="AE54" s="618"/>
      <c r="AF54" s="619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63" ht="15" customHeight="1">
      <c r="B55" s="663"/>
      <c r="C55" s="663"/>
      <c r="D55" s="663"/>
      <c r="E55" s="663"/>
      <c r="F55" s="663"/>
      <c r="G55" s="663"/>
      <c r="H55" s="663"/>
      <c r="I55" s="663"/>
      <c r="J55" s="607" t="s">
        <v>115</v>
      </c>
      <c r="K55" s="607"/>
      <c r="L55" s="607"/>
      <c r="M55" s="607"/>
      <c r="N55" s="607"/>
      <c r="O55" s="620">
        <f>O53/AA9</f>
        <v>829337.91954887216</v>
      </c>
      <c r="P55" s="620"/>
      <c r="Q55" s="620"/>
      <c r="R55" s="620"/>
      <c r="S55" s="620"/>
      <c r="T55" s="620"/>
      <c r="U55" s="620"/>
      <c r="V55" s="620"/>
      <c r="W55" s="621"/>
      <c r="X55" s="620">
        <f>X53/AA10</f>
        <v>837496.57033125299</v>
      </c>
      <c r="Y55" s="620"/>
      <c r="Z55" s="620"/>
      <c r="AA55" s="620"/>
      <c r="AB55" s="620"/>
      <c r="AC55" s="620"/>
      <c r="AD55" s="620"/>
      <c r="AE55" s="620"/>
      <c r="AF55" s="621"/>
      <c r="AG55" s="6"/>
      <c r="AQ55" s="6"/>
      <c r="AR55" s="6"/>
    </row>
    <row r="56" spans="1:63" ht="14.45" customHeight="1">
      <c r="B56" s="169"/>
      <c r="C56" s="169"/>
      <c r="D56" s="169"/>
      <c r="E56" s="169"/>
      <c r="F56" s="169"/>
      <c r="G56" s="169"/>
      <c r="H56" s="169"/>
      <c r="I56" s="169"/>
      <c r="J56" s="167"/>
      <c r="K56" s="167"/>
      <c r="L56" s="167"/>
      <c r="M56" s="167"/>
      <c r="N56" s="167"/>
      <c r="O56" s="170"/>
      <c r="P56" s="170"/>
      <c r="Q56" s="170"/>
      <c r="R56" s="170"/>
      <c r="S56" s="170"/>
      <c r="T56" s="170"/>
      <c r="U56" s="170"/>
      <c r="V56" s="170"/>
      <c r="W56" s="170"/>
      <c r="X56" s="626" t="s">
        <v>86</v>
      </c>
      <c r="Y56" s="626"/>
      <c r="Z56" s="626"/>
      <c r="AA56" s="626"/>
      <c r="AB56" s="626"/>
      <c r="AC56" s="626"/>
      <c r="AD56" s="626"/>
      <c r="AE56" s="626"/>
      <c r="AF56" s="626"/>
      <c r="AG56" s="6"/>
      <c r="AH56" s="168"/>
      <c r="AI56" s="168"/>
      <c r="AJ56" s="168"/>
      <c r="AK56" s="168"/>
      <c r="AL56" s="168"/>
      <c r="AM56" s="168"/>
      <c r="AN56" s="168"/>
      <c r="AO56" s="168"/>
      <c r="AP56" s="168"/>
      <c r="AQ56" s="6"/>
      <c r="AR56" s="6"/>
    </row>
    <row r="57" spans="1:63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</row>
    <row r="58" spans="1:63" s="3" customFormat="1">
      <c r="A58" s="583" t="s">
        <v>297</v>
      </c>
      <c r="B58" s="583"/>
      <c r="C58" s="583"/>
      <c r="D58" s="583"/>
      <c r="E58" s="583"/>
      <c r="F58" s="583"/>
      <c r="G58" s="583"/>
      <c r="H58" s="583"/>
      <c r="I58" s="583"/>
      <c r="J58" s="583"/>
      <c r="K58" s="583"/>
      <c r="L58" s="583"/>
      <c r="M58" s="583"/>
      <c r="N58" s="583"/>
      <c r="O58" s="583"/>
      <c r="P58" s="583"/>
      <c r="Q58" s="583"/>
      <c r="R58" s="583"/>
      <c r="S58" s="583"/>
      <c r="T58" s="583"/>
      <c r="U58" s="583"/>
      <c r="V58" s="583"/>
      <c r="W58" s="583"/>
      <c r="X58" s="583"/>
      <c r="Y58" s="583"/>
      <c r="Z58" s="583"/>
      <c r="AA58" s="583"/>
      <c r="AB58" s="583"/>
      <c r="AC58" s="583"/>
      <c r="AD58" s="583"/>
      <c r="AE58" s="583"/>
      <c r="AF58" s="583"/>
      <c r="AG58" s="583"/>
      <c r="AH58" s="583"/>
      <c r="AI58" s="583"/>
      <c r="AJ58" s="583"/>
      <c r="AK58" s="583"/>
      <c r="AL58" s="583"/>
      <c r="AM58" s="583"/>
      <c r="AN58" s="583"/>
      <c r="AO58" s="583"/>
      <c r="AP58" s="583"/>
      <c r="AQ58" s="583"/>
      <c r="AR58" s="583"/>
      <c r="AS58" s="583"/>
      <c r="AT58" s="37"/>
      <c r="AU58" s="105"/>
      <c r="AV58" s="105"/>
      <c r="AW58" s="106"/>
    </row>
    <row r="59" spans="1:63" s="3" customFormat="1" ht="13.7" customHeight="1"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I59" s="41" t="s">
        <v>119</v>
      </c>
      <c r="AJ59" s="26"/>
      <c r="AK59" s="26"/>
      <c r="AL59" s="26"/>
      <c r="AM59" s="26"/>
      <c r="AN59" s="16"/>
      <c r="AO59" s="16"/>
      <c r="AP59" s="16"/>
      <c r="AQ59" s="16"/>
      <c r="AR59" s="16"/>
      <c r="AS59" s="16"/>
      <c r="AT59" s="16"/>
      <c r="AU59" s="16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J59" s="105"/>
      <c r="BK59" s="105"/>
    </row>
    <row r="60" spans="1:63" s="3" customFormat="1" ht="12.2" customHeight="1">
      <c r="B60" s="231" t="s">
        <v>1</v>
      </c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52" t="s">
        <v>275</v>
      </c>
      <c r="S60" s="629"/>
      <c r="T60" s="629"/>
      <c r="U60" s="629"/>
      <c r="V60" s="629"/>
      <c r="W60" s="629"/>
      <c r="X60" s="629"/>
      <c r="Y60" s="629"/>
      <c r="Z60" s="252" t="s">
        <v>330</v>
      </c>
      <c r="AA60" s="629"/>
      <c r="AB60" s="629"/>
      <c r="AC60" s="629"/>
      <c r="AD60" s="629"/>
      <c r="AE60" s="629"/>
      <c r="AF60" s="629"/>
      <c r="AG60" s="629"/>
      <c r="AH60" s="252" t="s">
        <v>328</v>
      </c>
      <c r="AI60" s="629"/>
      <c r="AJ60" s="629"/>
      <c r="AK60" s="629"/>
      <c r="AL60" s="629"/>
      <c r="AM60" s="629"/>
      <c r="AN60" s="629"/>
      <c r="AO60" s="629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</row>
    <row r="61" spans="1:63" s="3" customFormat="1" ht="12.2" customHeight="1"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629"/>
      <c r="S61" s="629"/>
      <c r="T61" s="629"/>
      <c r="U61" s="629"/>
      <c r="V61" s="629"/>
      <c r="W61" s="629"/>
      <c r="X61" s="629"/>
      <c r="Y61" s="629"/>
      <c r="Z61" s="629"/>
      <c r="AA61" s="629"/>
      <c r="AB61" s="629"/>
      <c r="AC61" s="629"/>
      <c r="AD61" s="629"/>
      <c r="AE61" s="629"/>
      <c r="AF61" s="629"/>
      <c r="AG61" s="629"/>
      <c r="AH61" s="629"/>
      <c r="AI61" s="629"/>
      <c r="AJ61" s="629"/>
      <c r="AK61" s="629"/>
      <c r="AL61" s="629"/>
      <c r="AM61" s="629"/>
      <c r="AN61" s="629"/>
      <c r="AO61" s="629"/>
    </row>
    <row r="62" spans="1:63" s="3" customFormat="1" ht="15" customHeight="1">
      <c r="B62" s="526" t="s">
        <v>144</v>
      </c>
      <c r="C62" s="526"/>
      <c r="D62" s="526"/>
      <c r="E62" s="526"/>
      <c r="F62" s="526"/>
      <c r="G62" s="526"/>
      <c r="H62" s="526"/>
      <c r="I62" s="526"/>
      <c r="J62" s="526"/>
      <c r="K62" s="529" t="s">
        <v>121</v>
      </c>
      <c r="L62" s="545"/>
      <c r="M62" s="545"/>
      <c r="N62" s="545"/>
      <c r="O62" s="545"/>
      <c r="P62" s="545"/>
      <c r="Q62" s="546"/>
      <c r="R62" s="532">
        <v>882192200</v>
      </c>
      <c r="S62" s="627"/>
      <c r="T62" s="627"/>
      <c r="U62" s="627"/>
      <c r="V62" s="627"/>
      <c r="W62" s="627"/>
      <c r="X62" s="627"/>
      <c r="Y62" s="628"/>
      <c r="Z62" s="532">
        <v>925482900</v>
      </c>
      <c r="AA62" s="627"/>
      <c r="AB62" s="627"/>
      <c r="AC62" s="627"/>
      <c r="AD62" s="627"/>
      <c r="AE62" s="627"/>
      <c r="AF62" s="627"/>
      <c r="AG62" s="628"/>
      <c r="AH62" s="532">
        <v>1024187600</v>
      </c>
      <c r="AI62" s="627"/>
      <c r="AJ62" s="627"/>
      <c r="AK62" s="627"/>
      <c r="AL62" s="627"/>
      <c r="AM62" s="627"/>
      <c r="AN62" s="627"/>
      <c r="AO62" s="628"/>
    </row>
    <row r="63" spans="1:63" s="3" customFormat="1" ht="15" customHeight="1">
      <c r="B63" s="526"/>
      <c r="C63" s="526"/>
      <c r="D63" s="526"/>
      <c r="E63" s="526"/>
      <c r="F63" s="526"/>
      <c r="G63" s="526"/>
      <c r="H63" s="526"/>
      <c r="I63" s="526"/>
      <c r="J63" s="526"/>
      <c r="K63" s="574" t="s">
        <v>122</v>
      </c>
      <c r="L63" s="575"/>
      <c r="M63" s="575"/>
      <c r="N63" s="575"/>
      <c r="O63" s="575"/>
      <c r="P63" s="575"/>
      <c r="Q63" s="576"/>
      <c r="R63" s="630">
        <v>5166900</v>
      </c>
      <c r="S63" s="631"/>
      <c r="T63" s="631"/>
      <c r="U63" s="631"/>
      <c r="V63" s="631"/>
      <c r="W63" s="631"/>
      <c r="X63" s="631"/>
      <c r="Y63" s="632"/>
      <c r="Z63" s="630">
        <v>5910900</v>
      </c>
      <c r="AA63" s="631"/>
      <c r="AB63" s="631"/>
      <c r="AC63" s="631"/>
      <c r="AD63" s="631"/>
      <c r="AE63" s="631"/>
      <c r="AF63" s="631"/>
      <c r="AG63" s="632"/>
      <c r="AH63" s="630">
        <v>6338138</v>
      </c>
      <c r="AI63" s="631"/>
      <c r="AJ63" s="631"/>
      <c r="AK63" s="631"/>
      <c r="AL63" s="631"/>
      <c r="AM63" s="631"/>
      <c r="AN63" s="631"/>
      <c r="AO63" s="632"/>
    </row>
    <row r="64" spans="1:63" s="3" customFormat="1" ht="15" customHeight="1">
      <c r="B64" s="526" t="s">
        <v>145</v>
      </c>
      <c r="C64" s="526"/>
      <c r="D64" s="526"/>
      <c r="E64" s="526"/>
      <c r="F64" s="526"/>
      <c r="G64" s="526"/>
      <c r="H64" s="526"/>
      <c r="I64" s="526"/>
      <c r="J64" s="526"/>
      <c r="K64" s="529" t="s">
        <v>121</v>
      </c>
      <c r="L64" s="545"/>
      <c r="M64" s="545"/>
      <c r="N64" s="545"/>
      <c r="O64" s="545"/>
      <c r="P64" s="545"/>
      <c r="Q64" s="546"/>
      <c r="R64" s="532">
        <v>879061000</v>
      </c>
      <c r="S64" s="627"/>
      <c r="T64" s="627"/>
      <c r="U64" s="627"/>
      <c r="V64" s="627"/>
      <c r="W64" s="627"/>
      <c r="X64" s="627"/>
      <c r="Y64" s="628"/>
      <c r="Z64" s="532">
        <v>922434111</v>
      </c>
      <c r="AA64" s="627"/>
      <c r="AB64" s="627"/>
      <c r="AC64" s="627"/>
      <c r="AD64" s="627"/>
      <c r="AE64" s="627"/>
      <c r="AF64" s="627"/>
      <c r="AG64" s="628"/>
      <c r="AH64" s="532">
        <v>1022092200</v>
      </c>
      <c r="AI64" s="627"/>
      <c r="AJ64" s="627"/>
      <c r="AK64" s="627"/>
      <c r="AL64" s="627"/>
      <c r="AM64" s="627"/>
      <c r="AN64" s="627"/>
      <c r="AO64" s="628"/>
    </row>
    <row r="65" spans="1:55" s="3" customFormat="1" ht="15" customHeight="1">
      <c r="B65" s="526"/>
      <c r="C65" s="526"/>
      <c r="D65" s="526"/>
      <c r="E65" s="526"/>
      <c r="F65" s="526"/>
      <c r="G65" s="526"/>
      <c r="H65" s="526"/>
      <c r="I65" s="526"/>
      <c r="J65" s="526"/>
      <c r="K65" s="574" t="s">
        <v>122</v>
      </c>
      <c r="L65" s="575"/>
      <c r="M65" s="575"/>
      <c r="N65" s="575"/>
      <c r="O65" s="575"/>
      <c r="P65" s="575"/>
      <c r="Q65" s="576"/>
      <c r="R65" s="630">
        <v>2441700</v>
      </c>
      <c r="S65" s="631"/>
      <c r="T65" s="631"/>
      <c r="U65" s="631"/>
      <c r="V65" s="631"/>
      <c r="W65" s="631"/>
      <c r="X65" s="631"/>
      <c r="Y65" s="632"/>
      <c r="Z65" s="630">
        <v>2124951</v>
      </c>
      <c r="AA65" s="631"/>
      <c r="AB65" s="631"/>
      <c r="AC65" s="631"/>
      <c r="AD65" s="631"/>
      <c r="AE65" s="631"/>
      <c r="AF65" s="631"/>
      <c r="AG65" s="632"/>
      <c r="AH65" s="630">
        <v>3785225</v>
      </c>
      <c r="AI65" s="631"/>
      <c r="AJ65" s="631"/>
      <c r="AK65" s="631"/>
      <c r="AL65" s="631"/>
      <c r="AM65" s="631"/>
      <c r="AN65" s="631"/>
      <c r="AO65" s="632"/>
    </row>
    <row r="66" spans="1:55" s="3" customFormat="1" ht="15" customHeight="1">
      <c r="B66" s="526" t="s">
        <v>124</v>
      </c>
      <c r="C66" s="526"/>
      <c r="D66" s="526"/>
      <c r="E66" s="526"/>
      <c r="F66" s="526"/>
      <c r="G66" s="526"/>
      <c r="H66" s="526"/>
      <c r="I66" s="526"/>
      <c r="J66" s="526"/>
      <c r="K66" s="529" t="s">
        <v>121</v>
      </c>
      <c r="L66" s="545"/>
      <c r="M66" s="545"/>
      <c r="N66" s="545"/>
      <c r="O66" s="545"/>
      <c r="P66" s="545"/>
      <c r="Q66" s="546"/>
      <c r="R66" s="547">
        <v>15000</v>
      </c>
      <c r="S66" s="627"/>
      <c r="T66" s="627"/>
      <c r="U66" s="627"/>
      <c r="V66" s="627"/>
      <c r="W66" s="627"/>
      <c r="X66" s="627"/>
      <c r="Y66" s="628"/>
      <c r="Z66" s="547">
        <v>0</v>
      </c>
      <c r="AA66" s="667"/>
      <c r="AB66" s="667"/>
      <c r="AC66" s="667"/>
      <c r="AD66" s="667"/>
      <c r="AE66" s="667"/>
      <c r="AF66" s="667"/>
      <c r="AG66" s="668"/>
      <c r="AH66" s="547">
        <v>0</v>
      </c>
      <c r="AI66" s="627"/>
      <c r="AJ66" s="627"/>
      <c r="AK66" s="627"/>
      <c r="AL66" s="627"/>
      <c r="AM66" s="627"/>
      <c r="AN66" s="627"/>
      <c r="AO66" s="628"/>
    </row>
    <row r="67" spans="1:55" s="3" customFormat="1" ht="15" customHeight="1">
      <c r="B67" s="526"/>
      <c r="C67" s="526"/>
      <c r="D67" s="526"/>
      <c r="E67" s="526"/>
      <c r="F67" s="526"/>
      <c r="G67" s="526"/>
      <c r="H67" s="526"/>
      <c r="I67" s="526"/>
      <c r="J67" s="526"/>
      <c r="K67" s="574" t="s">
        <v>122</v>
      </c>
      <c r="L67" s="575"/>
      <c r="M67" s="575"/>
      <c r="N67" s="575"/>
      <c r="O67" s="575"/>
      <c r="P67" s="575"/>
      <c r="Q67" s="576"/>
      <c r="R67" s="630">
        <v>264100</v>
      </c>
      <c r="S67" s="631"/>
      <c r="T67" s="631"/>
      <c r="U67" s="631"/>
      <c r="V67" s="631"/>
      <c r="W67" s="631"/>
      <c r="X67" s="631"/>
      <c r="Y67" s="632"/>
      <c r="Z67" s="630">
        <v>847700</v>
      </c>
      <c r="AA67" s="633"/>
      <c r="AB67" s="633"/>
      <c r="AC67" s="633"/>
      <c r="AD67" s="633"/>
      <c r="AE67" s="633"/>
      <c r="AF67" s="633"/>
      <c r="AG67" s="634"/>
      <c r="AH67" s="630">
        <v>483073</v>
      </c>
      <c r="AI67" s="631"/>
      <c r="AJ67" s="631"/>
      <c r="AK67" s="631"/>
      <c r="AL67" s="631"/>
      <c r="AM67" s="631"/>
      <c r="AN67" s="631"/>
      <c r="AO67" s="632"/>
    </row>
    <row r="68" spans="1:55" s="3" customFormat="1" ht="15" customHeight="1">
      <c r="B68" s="526" t="s">
        <v>146</v>
      </c>
      <c r="C68" s="526"/>
      <c r="D68" s="526"/>
      <c r="E68" s="526"/>
      <c r="F68" s="526"/>
      <c r="G68" s="526"/>
      <c r="H68" s="526"/>
      <c r="I68" s="526"/>
      <c r="J68" s="526"/>
      <c r="K68" s="529" t="s">
        <v>121</v>
      </c>
      <c r="L68" s="545"/>
      <c r="M68" s="545"/>
      <c r="N68" s="545"/>
      <c r="O68" s="545"/>
      <c r="P68" s="545"/>
      <c r="Q68" s="546"/>
      <c r="R68" s="547">
        <f t="shared" ref="R68" si="12">R62-R64-R66</f>
        <v>3116200</v>
      </c>
      <c r="S68" s="627"/>
      <c r="T68" s="627"/>
      <c r="U68" s="627"/>
      <c r="V68" s="627"/>
      <c r="W68" s="627"/>
      <c r="X68" s="627"/>
      <c r="Y68" s="628"/>
      <c r="Z68" s="547">
        <f t="shared" ref="Z68" si="13">Z62-Z64-Z66</f>
        <v>3048789</v>
      </c>
      <c r="AA68" s="627"/>
      <c r="AB68" s="627"/>
      <c r="AC68" s="627"/>
      <c r="AD68" s="627"/>
      <c r="AE68" s="627"/>
      <c r="AF68" s="627"/>
      <c r="AG68" s="628"/>
      <c r="AH68" s="547">
        <f>AH62-AH64-AH66</f>
        <v>2095400</v>
      </c>
      <c r="AI68" s="627"/>
      <c r="AJ68" s="627"/>
      <c r="AK68" s="627"/>
      <c r="AL68" s="627"/>
      <c r="AM68" s="627"/>
      <c r="AN68" s="627"/>
      <c r="AO68" s="628"/>
    </row>
    <row r="69" spans="1:55" s="3" customFormat="1" ht="15" customHeight="1">
      <c r="B69" s="526"/>
      <c r="C69" s="526"/>
      <c r="D69" s="526"/>
      <c r="E69" s="526"/>
      <c r="F69" s="526"/>
      <c r="G69" s="526"/>
      <c r="H69" s="526"/>
      <c r="I69" s="526"/>
      <c r="J69" s="526"/>
      <c r="K69" s="574" t="s">
        <v>122</v>
      </c>
      <c r="L69" s="575"/>
      <c r="M69" s="575"/>
      <c r="N69" s="575"/>
      <c r="O69" s="575"/>
      <c r="P69" s="575"/>
      <c r="Q69" s="576"/>
      <c r="R69" s="630">
        <f>R63-R65-R67</f>
        <v>2461100</v>
      </c>
      <c r="S69" s="631"/>
      <c r="T69" s="631"/>
      <c r="U69" s="631"/>
      <c r="V69" s="631"/>
      <c r="W69" s="631"/>
      <c r="X69" s="631"/>
      <c r="Y69" s="632"/>
      <c r="Z69" s="630">
        <f>Z63-Z65-Z67</f>
        <v>2938249</v>
      </c>
      <c r="AA69" s="631"/>
      <c r="AB69" s="631"/>
      <c r="AC69" s="631"/>
      <c r="AD69" s="631"/>
      <c r="AE69" s="631"/>
      <c r="AF69" s="631"/>
      <c r="AG69" s="632"/>
      <c r="AH69" s="630">
        <f t="shared" ref="AH69" si="14">AH63-AH65-AH67</f>
        <v>2069840</v>
      </c>
      <c r="AI69" s="631"/>
      <c r="AJ69" s="631"/>
      <c r="AK69" s="631"/>
      <c r="AL69" s="631"/>
      <c r="AM69" s="631"/>
      <c r="AN69" s="631"/>
      <c r="AO69" s="632"/>
    </row>
    <row r="70" spans="1:55" s="3" customFormat="1" ht="15" customHeight="1">
      <c r="B70" s="666" t="s">
        <v>147</v>
      </c>
      <c r="C70" s="666"/>
      <c r="D70" s="666"/>
      <c r="E70" s="666"/>
      <c r="F70" s="666"/>
      <c r="G70" s="666"/>
      <c r="H70" s="666"/>
      <c r="I70" s="666"/>
      <c r="J70" s="666"/>
      <c r="K70" s="529" t="s">
        <v>121</v>
      </c>
      <c r="L70" s="545"/>
      <c r="M70" s="545"/>
      <c r="N70" s="545"/>
      <c r="O70" s="545"/>
      <c r="P70" s="545"/>
      <c r="Q70" s="546"/>
      <c r="R70" s="573">
        <f t="shared" ref="R70" si="15">ROUND(IF(R66="-",(R64/R62*100),(R64/(R62-R66)*100)),2)</f>
        <v>99.65</v>
      </c>
      <c r="S70" s="573"/>
      <c r="T70" s="573"/>
      <c r="U70" s="573"/>
      <c r="V70" s="573"/>
      <c r="W70" s="573"/>
      <c r="X70" s="573"/>
      <c r="Y70" s="573"/>
      <c r="Z70" s="573">
        <f t="shared" ref="Z70" si="16">ROUND(IF(Z66="-",(Z64/Z62*100),(Z64/(Z62-Z66)*100)),2)</f>
        <v>99.67</v>
      </c>
      <c r="AA70" s="573"/>
      <c r="AB70" s="573"/>
      <c r="AC70" s="573"/>
      <c r="AD70" s="573"/>
      <c r="AE70" s="573"/>
      <c r="AF70" s="573"/>
      <c r="AG70" s="573"/>
      <c r="AH70" s="573">
        <f>ROUND(IF(AH66="-",(AH64/AH62*100),(AH64/(AH62-AH66)*100)),2)</f>
        <v>99.8</v>
      </c>
      <c r="AI70" s="573"/>
      <c r="AJ70" s="573"/>
      <c r="AK70" s="573"/>
      <c r="AL70" s="573"/>
      <c r="AM70" s="573"/>
      <c r="AN70" s="573"/>
      <c r="AO70" s="573"/>
    </row>
    <row r="71" spans="1:55" s="3" customFormat="1" ht="15" customHeight="1">
      <c r="B71" s="666"/>
      <c r="C71" s="666"/>
      <c r="D71" s="666"/>
      <c r="E71" s="666"/>
      <c r="F71" s="666"/>
      <c r="G71" s="666"/>
      <c r="H71" s="666"/>
      <c r="I71" s="666"/>
      <c r="J71" s="666"/>
      <c r="K71" s="574" t="s">
        <v>122</v>
      </c>
      <c r="L71" s="575"/>
      <c r="M71" s="575"/>
      <c r="N71" s="575"/>
      <c r="O71" s="575"/>
      <c r="P71" s="575"/>
      <c r="Q71" s="576"/>
      <c r="R71" s="544">
        <f t="shared" ref="R71" si="17">ROUND(IF(R67="-",(R65/R63*100),(R65/(R63)*100)),2)</f>
        <v>47.26</v>
      </c>
      <c r="S71" s="544"/>
      <c r="T71" s="544"/>
      <c r="U71" s="544"/>
      <c r="V71" s="544"/>
      <c r="W71" s="544"/>
      <c r="X71" s="544"/>
      <c r="Y71" s="544"/>
      <c r="Z71" s="544">
        <f t="shared" ref="Z71" si="18">ROUND(IF(Z67="-",(Z65/Z63*100),(Z65/(Z63)*100)),2)</f>
        <v>35.950000000000003</v>
      </c>
      <c r="AA71" s="544"/>
      <c r="AB71" s="544"/>
      <c r="AC71" s="544"/>
      <c r="AD71" s="544"/>
      <c r="AE71" s="544"/>
      <c r="AF71" s="544"/>
      <c r="AG71" s="544"/>
      <c r="AH71" s="544">
        <f>ROUND(IF(AH67="-",(AH65/AH63*100),(AH65/(AH63)*100)),2)</f>
        <v>59.72</v>
      </c>
      <c r="AI71" s="544"/>
      <c r="AJ71" s="544"/>
      <c r="AK71" s="544"/>
      <c r="AL71" s="544"/>
      <c r="AM71" s="544"/>
      <c r="AN71" s="544"/>
      <c r="AO71" s="544"/>
    </row>
    <row r="72" spans="1:55" s="3" customFormat="1" ht="15" customHeight="1">
      <c r="B72" s="526" t="s">
        <v>148</v>
      </c>
      <c r="C72" s="526"/>
      <c r="D72" s="526"/>
      <c r="E72" s="526"/>
      <c r="F72" s="526"/>
      <c r="G72" s="526"/>
      <c r="H72" s="526"/>
      <c r="I72" s="526"/>
      <c r="J72" s="526"/>
      <c r="K72" s="529" t="s">
        <v>121</v>
      </c>
      <c r="L72" s="545"/>
      <c r="M72" s="545"/>
      <c r="N72" s="545"/>
      <c r="O72" s="545"/>
      <c r="P72" s="545"/>
      <c r="Q72" s="546"/>
      <c r="R72" s="635">
        <f>R62/AA6</f>
        <v>79191.400359066422</v>
      </c>
      <c r="S72" s="636"/>
      <c r="T72" s="636"/>
      <c r="U72" s="636"/>
      <c r="V72" s="636"/>
      <c r="W72" s="636"/>
      <c r="X72" s="636"/>
      <c r="Y72" s="637"/>
      <c r="Z72" s="635">
        <f>Z62/AA7</f>
        <v>80976.717123107883</v>
      </c>
      <c r="AA72" s="636"/>
      <c r="AB72" s="636"/>
      <c r="AC72" s="636"/>
      <c r="AD72" s="636"/>
      <c r="AE72" s="636"/>
      <c r="AF72" s="636"/>
      <c r="AG72" s="637"/>
      <c r="AH72" s="635">
        <f>AH62/AA8</f>
        <v>88162.830334854094</v>
      </c>
      <c r="AI72" s="636"/>
      <c r="AJ72" s="636"/>
      <c r="AK72" s="636"/>
      <c r="AL72" s="636"/>
      <c r="AM72" s="636"/>
      <c r="AN72" s="636"/>
      <c r="AO72" s="637"/>
    </row>
    <row r="73" spans="1:55" s="3" customFormat="1" ht="15" customHeight="1">
      <c r="B73" s="526"/>
      <c r="C73" s="526"/>
      <c r="D73" s="526"/>
      <c r="E73" s="526"/>
      <c r="F73" s="526"/>
      <c r="G73" s="526"/>
      <c r="H73" s="526"/>
      <c r="I73" s="526"/>
      <c r="J73" s="526"/>
      <c r="K73" s="574" t="s">
        <v>122</v>
      </c>
      <c r="L73" s="575"/>
      <c r="M73" s="575"/>
      <c r="N73" s="575"/>
      <c r="O73" s="575"/>
      <c r="P73" s="575"/>
      <c r="Q73" s="576"/>
      <c r="R73" s="630">
        <f>R63/AA6</f>
        <v>463.81508078994614</v>
      </c>
      <c r="S73" s="631"/>
      <c r="T73" s="631"/>
      <c r="U73" s="631"/>
      <c r="V73" s="631"/>
      <c r="W73" s="631"/>
      <c r="X73" s="631"/>
      <c r="Y73" s="632"/>
      <c r="Z73" s="630">
        <f>Z63/AA7</f>
        <v>517.18435558666545</v>
      </c>
      <c r="AA73" s="631"/>
      <c r="AB73" s="631"/>
      <c r="AC73" s="631"/>
      <c r="AD73" s="631"/>
      <c r="AE73" s="631"/>
      <c r="AF73" s="631"/>
      <c r="AG73" s="632"/>
      <c r="AH73" s="630">
        <f>AH63/AA8</f>
        <v>545.59163295170868</v>
      </c>
      <c r="AI73" s="631"/>
      <c r="AJ73" s="631"/>
      <c r="AK73" s="631"/>
      <c r="AL73" s="631"/>
      <c r="AM73" s="631"/>
      <c r="AN73" s="631"/>
      <c r="AO73" s="632"/>
    </row>
    <row r="74" spans="1:55" s="3" customFormat="1" ht="15" customHeight="1">
      <c r="B74" s="669" t="s">
        <v>149</v>
      </c>
      <c r="C74" s="669"/>
      <c r="D74" s="669"/>
      <c r="E74" s="669"/>
      <c r="F74" s="669"/>
      <c r="G74" s="669"/>
      <c r="H74" s="669"/>
      <c r="I74" s="669"/>
      <c r="J74" s="669"/>
      <c r="K74" s="529" t="s">
        <v>121</v>
      </c>
      <c r="L74" s="545"/>
      <c r="M74" s="545"/>
      <c r="N74" s="545"/>
      <c r="O74" s="545"/>
      <c r="P74" s="545"/>
      <c r="Q74" s="546"/>
      <c r="R74" s="635">
        <f>R64/AA6</f>
        <v>78910.323159784559</v>
      </c>
      <c r="S74" s="636"/>
      <c r="T74" s="636"/>
      <c r="U74" s="636"/>
      <c r="V74" s="636"/>
      <c r="W74" s="636"/>
      <c r="X74" s="636"/>
      <c r="Y74" s="637"/>
      <c r="Z74" s="635">
        <f>Z64/AA7</f>
        <v>80709.958089071661</v>
      </c>
      <c r="AA74" s="636"/>
      <c r="AB74" s="636"/>
      <c r="AC74" s="636"/>
      <c r="AD74" s="636"/>
      <c r="AE74" s="636"/>
      <c r="AF74" s="636"/>
      <c r="AG74" s="637"/>
      <c r="AH74" s="635">
        <f>AH64/AA8</f>
        <v>87982.456744426265</v>
      </c>
      <c r="AI74" s="636"/>
      <c r="AJ74" s="636"/>
      <c r="AK74" s="636"/>
      <c r="AL74" s="636"/>
      <c r="AM74" s="636"/>
      <c r="AN74" s="636"/>
      <c r="AO74" s="637"/>
    </row>
    <row r="75" spans="1:55" s="3" customFormat="1" ht="15" customHeight="1">
      <c r="B75" s="669"/>
      <c r="C75" s="669"/>
      <c r="D75" s="669"/>
      <c r="E75" s="669"/>
      <c r="F75" s="669"/>
      <c r="G75" s="669"/>
      <c r="H75" s="669"/>
      <c r="I75" s="669"/>
      <c r="J75" s="669"/>
      <c r="K75" s="574" t="s">
        <v>122</v>
      </c>
      <c r="L75" s="575"/>
      <c r="M75" s="575"/>
      <c r="N75" s="575"/>
      <c r="O75" s="575"/>
      <c r="P75" s="575"/>
      <c r="Q75" s="576"/>
      <c r="R75" s="630">
        <f>R65/AA6</f>
        <v>219.18312387791741</v>
      </c>
      <c r="S75" s="631"/>
      <c r="T75" s="631"/>
      <c r="U75" s="631"/>
      <c r="V75" s="631"/>
      <c r="W75" s="631"/>
      <c r="X75" s="631"/>
      <c r="Y75" s="632"/>
      <c r="Z75" s="630">
        <f>Z65/AA7</f>
        <v>185.92624026599003</v>
      </c>
      <c r="AA75" s="631"/>
      <c r="AB75" s="631"/>
      <c r="AC75" s="631"/>
      <c r="AD75" s="631"/>
      <c r="AE75" s="631"/>
      <c r="AF75" s="631"/>
      <c r="AG75" s="632"/>
      <c r="AH75" s="630">
        <f>AH65/AA8</f>
        <v>325.83498321425498</v>
      </c>
      <c r="AI75" s="631"/>
      <c r="AJ75" s="631"/>
      <c r="AK75" s="631"/>
      <c r="AL75" s="631"/>
      <c r="AM75" s="631"/>
      <c r="AN75" s="631"/>
      <c r="AO75" s="632"/>
    </row>
    <row r="76" spans="1:55" s="3" customFormat="1" ht="15" customHeight="1">
      <c r="B76" s="572" t="s">
        <v>150</v>
      </c>
      <c r="C76" s="572"/>
      <c r="D76" s="572"/>
      <c r="E76" s="572"/>
      <c r="F76" s="572"/>
      <c r="G76" s="572"/>
      <c r="H76" s="572"/>
      <c r="I76" s="572"/>
      <c r="J76" s="572"/>
      <c r="K76" s="298" t="s">
        <v>151</v>
      </c>
      <c r="L76" s="299"/>
      <c r="M76" s="299"/>
      <c r="N76" s="299"/>
      <c r="O76" s="299"/>
      <c r="P76" s="299"/>
      <c r="Q76" s="300"/>
      <c r="R76" s="638">
        <v>46379</v>
      </c>
      <c r="S76" s="639"/>
      <c r="T76" s="639"/>
      <c r="U76" s="639"/>
      <c r="V76" s="639"/>
      <c r="W76" s="639"/>
      <c r="X76" s="639"/>
      <c r="Y76" s="640"/>
      <c r="Z76" s="638">
        <v>45379</v>
      </c>
      <c r="AA76" s="639"/>
      <c r="AB76" s="639"/>
      <c r="AC76" s="639"/>
      <c r="AD76" s="639"/>
      <c r="AE76" s="639"/>
      <c r="AF76" s="639"/>
      <c r="AG76" s="640"/>
      <c r="AH76" s="638">
        <v>48765</v>
      </c>
      <c r="AI76" s="639"/>
      <c r="AJ76" s="639"/>
      <c r="AK76" s="639"/>
      <c r="AL76" s="639"/>
      <c r="AM76" s="639"/>
      <c r="AN76" s="639"/>
      <c r="AO76" s="640"/>
    </row>
    <row r="77" spans="1:55" s="3" customFormat="1" ht="15" customHeight="1">
      <c r="B77" s="572"/>
      <c r="C77" s="572"/>
      <c r="D77" s="572"/>
      <c r="E77" s="572"/>
      <c r="F77" s="572"/>
      <c r="G77" s="572"/>
      <c r="H77" s="572"/>
      <c r="I77" s="572"/>
      <c r="J77" s="572"/>
      <c r="K77" s="607" t="s">
        <v>152</v>
      </c>
      <c r="L77" s="525"/>
      <c r="M77" s="525"/>
      <c r="N77" s="525"/>
      <c r="O77" s="525"/>
      <c r="P77" s="525"/>
      <c r="Q77" s="641"/>
      <c r="R77" s="642">
        <v>8.76</v>
      </c>
      <c r="S77" s="642"/>
      <c r="T77" s="642"/>
      <c r="U77" s="642"/>
      <c r="V77" s="642"/>
      <c r="W77" s="642"/>
      <c r="X77" s="642"/>
      <c r="Y77" s="642"/>
      <c r="Z77" s="642">
        <v>8.76</v>
      </c>
      <c r="AA77" s="642"/>
      <c r="AB77" s="642"/>
      <c r="AC77" s="642"/>
      <c r="AD77" s="642"/>
      <c r="AE77" s="642"/>
      <c r="AF77" s="642"/>
      <c r="AG77" s="642"/>
      <c r="AH77" s="642">
        <v>9.64</v>
      </c>
      <c r="AI77" s="642"/>
      <c r="AJ77" s="642"/>
      <c r="AK77" s="642"/>
      <c r="AL77" s="642"/>
      <c r="AM77" s="642"/>
      <c r="AN77" s="642"/>
      <c r="AO77" s="642"/>
      <c r="AP77" s="8"/>
      <c r="AQ77" s="8"/>
      <c r="AR77" s="8"/>
      <c r="AS77" s="8"/>
      <c r="AT77" s="8"/>
      <c r="AU77" s="8"/>
      <c r="AV77" s="8"/>
      <c r="AW77" s="8"/>
      <c r="AX77" s="8"/>
      <c r="AY77" s="8"/>
    </row>
    <row r="78" spans="1:55" s="3" customFormat="1" ht="12.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</row>
    <row r="79" spans="1:55" s="3" customFormat="1" ht="12.2" customHeight="1">
      <c r="A79" s="107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55"/>
      <c r="AH79" s="9"/>
      <c r="AI79" s="9"/>
      <c r="AJ79" s="9"/>
      <c r="AK79" s="9"/>
      <c r="AL79" s="9"/>
      <c r="AM79" s="9"/>
      <c r="AN79" s="9"/>
      <c r="AO79" s="9"/>
      <c r="AP79" s="107"/>
      <c r="AQ79" s="107"/>
      <c r="AR79" s="107"/>
      <c r="AS79" s="107"/>
      <c r="AT79" s="107"/>
      <c r="AU79" s="107"/>
      <c r="AV79" s="107"/>
      <c r="AW79" s="107"/>
      <c r="AX79" s="106"/>
      <c r="AY79" s="106"/>
    </row>
    <row r="80" spans="1:55" s="3" customFormat="1" ht="12">
      <c r="B80" s="231" t="s">
        <v>1</v>
      </c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52" t="s">
        <v>352</v>
      </c>
      <c r="S80" s="629"/>
      <c r="T80" s="629"/>
      <c r="U80" s="629"/>
      <c r="V80" s="629"/>
      <c r="W80" s="629"/>
      <c r="X80" s="629"/>
      <c r="Y80" s="629"/>
      <c r="Z80" s="252" t="s">
        <v>368</v>
      </c>
      <c r="AA80" s="629"/>
      <c r="AB80" s="629"/>
      <c r="AC80" s="629"/>
      <c r="AD80" s="629"/>
      <c r="AE80" s="629"/>
      <c r="AF80" s="629"/>
      <c r="AG80" s="629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</row>
    <row r="81" spans="2:33" s="3" customFormat="1" ht="12"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629"/>
      <c r="S81" s="629"/>
      <c r="T81" s="629"/>
      <c r="U81" s="629"/>
      <c r="V81" s="629"/>
      <c r="W81" s="629"/>
      <c r="X81" s="629"/>
      <c r="Y81" s="629"/>
      <c r="Z81" s="629"/>
      <c r="AA81" s="629"/>
      <c r="AB81" s="629"/>
      <c r="AC81" s="629"/>
      <c r="AD81" s="629"/>
      <c r="AE81" s="629"/>
      <c r="AF81" s="629"/>
      <c r="AG81" s="629"/>
    </row>
    <row r="82" spans="2:33" s="3" customFormat="1" ht="15" customHeight="1">
      <c r="B82" s="526" t="s">
        <v>144</v>
      </c>
      <c r="C82" s="526"/>
      <c r="D82" s="526"/>
      <c r="E82" s="526"/>
      <c r="F82" s="526"/>
      <c r="G82" s="526"/>
      <c r="H82" s="526"/>
      <c r="I82" s="526"/>
      <c r="J82" s="526"/>
      <c r="K82" s="529" t="s">
        <v>121</v>
      </c>
      <c r="L82" s="545"/>
      <c r="M82" s="545"/>
      <c r="N82" s="545"/>
      <c r="O82" s="545"/>
      <c r="P82" s="545"/>
      <c r="Q82" s="546"/>
      <c r="R82" s="532">
        <v>1045340500</v>
      </c>
      <c r="S82" s="627"/>
      <c r="T82" s="627"/>
      <c r="U82" s="627"/>
      <c r="V82" s="627"/>
      <c r="W82" s="627"/>
      <c r="X82" s="627"/>
      <c r="Y82" s="628"/>
      <c r="Z82" s="532">
        <v>1102808900</v>
      </c>
      <c r="AA82" s="627"/>
      <c r="AB82" s="627"/>
      <c r="AC82" s="627"/>
      <c r="AD82" s="627"/>
      <c r="AE82" s="627"/>
      <c r="AF82" s="627"/>
      <c r="AG82" s="628"/>
    </row>
    <row r="83" spans="2:33" s="3" customFormat="1" ht="15" customHeight="1">
      <c r="B83" s="526"/>
      <c r="C83" s="526"/>
      <c r="D83" s="526"/>
      <c r="E83" s="526"/>
      <c r="F83" s="526"/>
      <c r="G83" s="526"/>
      <c r="H83" s="526"/>
      <c r="I83" s="526"/>
      <c r="J83" s="526"/>
      <c r="K83" s="574" t="s">
        <v>122</v>
      </c>
      <c r="L83" s="575"/>
      <c r="M83" s="575"/>
      <c r="N83" s="575"/>
      <c r="O83" s="575"/>
      <c r="P83" s="575"/>
      <c r="Q83" s="576"/>
      <c r="R83" s="630">
        <v>4969240</v>
      </c>
      <c r="S83" s="631"/>
      <c r="T83" s="631"/>
      <c r="U83" s="631"/>
      <c r="V83" s="631"/>
      <c r="W83" s="631"/>
      <c r="X83" s="631"/>
      <c r="Y83" s="632"/>
      <c r="Z83" s="630">
        <v>4938800</v>
      </c>
      <c r="AA83" s="631"/>
      <c r="AB83" s="631"/>
      <c r="AC83" s="631"/>
      <c r="AD83" s="631"/>
      <c r="AE83" s="631"/>
      <c r="AF83" s="631"/>
      <c r="AG83" s="632"/>
    </row>
    <row r="84" spans="2:33" s="3" customFormat="1" ht="15" customHeight="1">
      <c r="B84" s="526" t="s">
        <v>145</v>
      </c>
      <c r="C84" s="526"/>
      <c r="D84" s="526"/>
      <c r="E84" s="526"/>
      <c r="F84" s="526"/>
      <c r="G84" s="526"/>
      <c r="H84" s="526"/>
      <c r="I84" s="526"/>
      <c r="J84" s="526"/>
      <c r="K84" s="529" t="s">
        <v>121</v>
      </c>
      <c r="L84" s="545"/>
      <c r="M84" s="545"/>
      <c r="N84" s="545"/>
      <c r="O84" s="545"/>
      <c r="P84" s="545"/>
      <c r="Q84" s="546"/>
      <c r="R84" s="532">
        <v>1042654500</v>
      </c>
      <c r="S84" s="627"/>
      <c r="T84" s="627"/>
      <c r="U84" s="627"/>
      <c r="V84" s="627"/>
      <c r="W84" s="627"/>
      <c r="X84" s="627"/>
      <c r="Y84" s="628"/>
      <c r="Z84" s="532">
        <v>1100008600</v>
      </c>
      <c r="AA84" s="627"/>
      <c r="AB84" s="627"/>
      <c r="AC84" s="627"/>
      <c r="AD84" s="627"/>
      <c r="AE84" s="627"/>
      <c r="AF84" s="627"/>
      <c r="AG84" s="628"/>
    </row>
    <row r="85" spans="2:33" s="3" customFormat="1" ht="15" customHeight="1">
      <c r="B85" s="526"/>
      <c r="C85" s="526"/>
      <c r="D85" s="526"/>
      <c r="E85" s="526"/>
      <c r="F85" s="526"/>
      <c r="G85" s="526"/>
      <c r="H85" s="526"/>
      <c r="I85" s="526"/>
      <c r="J85" s="526"/>
      <c r="K85" s="574" t="s">
        <v>122</v>
      </c>
      <c r="L85" s="575"/>
      <c r="M85" s="575"/>
      <c r="N85" s="575"/>
      <c r="O85" s="575"/>
      <c r="P85" s="575"/>
      <c r="Q85" s="576"/>
      <c r="R85" s="630">
        <v>2919340</v>
      </c>
      <c r="S85" s="631"/>
      <c r="T85" s="631"/>
      <c r="U85" s="631"/>
      <c r="V85" s="631"/>
      <c r="W85" s="631"/>
      <c r="X85" s="631"/>
      <c r="Y85" s="632"/>
      <c r="Z85" s="630">
        <v>3129300</v>
      </c>
      <c r="AA85" s="631"/>
      <c r="AB85" s="631"/>
      <c r="AC85" s="631"/>
      <c r="AD85" s="631"/>
      <c r="AE85" s="631"/>
      <c r="AF85" s="631"/>
      <c r="AG85" s="632"/>
    </row>
    <row r="86" spans="2:33" s="3" customFormat="1" ht="15" customHeight="1">
      <c r="B86" s="526" t="s">
        <v>124</v>
      </c>
      <c r="C86" s="526"/>
      <c r="D86" s="526"/>
      <c r="E86" s="526"/>
      <c r="F86" s="526"/>
      <c r="G86" s="526"/>
      <c r="H86" s="526"/>
      <c r="I86" s="526"/>
      <c r="J86" s="526"/>
      <c r="K86" s="529" t="s">
        <v>121</v>
      </c>
      <c r="L86" s="545"/>
      <c r="M86" s="545"/>
      <c r="N86" s="545"/>
      <c r="O86" s="545"/>
      <c r="P86" s="545"/>
      <c r="Q86" s="546"/>
      <c r="R86" s="547">
        <v>0</v>
      </c>
      <c r="S86" s="627"/>
      <c r="T86" s="627"/>
      <c r="U86" s="627"/>
      <c r="V86" s="627"/>
      <c r="W86" s="627"/>
      <c r="X86" s="627"/>
      <c r="Y86" s="628"/>
      <c r="Z86" s="547">
        <v>0</v>
      </c>
      <c r="AA86" s="627"/>
      <c r="AB86" s="627"/>
      <c r="AC86" s="627"/>
      <c r="AD86" s="627"/>
      <c r="AE86" s="627"/>
      <c r="AF86" s="627"/>
      <c r="AG86" s="628"/>
    </row>
    <row r="87" spans="2:33" s="3" customFormat="1" ht="15" customHeight="1">
      <c r="B87" s="526"/>
      <c r="C87" s="526"/>
      <c r="D87" s="526"/>
      <c r="E87" s="526"/>
      <c r="F87" s="526"/>
      <c r="G87" s="526"/>
      <c r="H87" s="526"/>
      <c r="I87" s="526"/>
      <c r="J87" s="526"/>
      <c r="K87" s="574" t="s">
        <v>122</v>
      </c>
      <c r="L87" s="575"/>
      <c r="M87" s="575"/>
      <c r="N87" s="575"/>
      <c r="O87" s="575"/>
      <c r="P87" s="575"/>
      <c r="Q87" s="576"/>
      <c r="R87" s="630">
        <v>89700</v>
      </c>
      <c r="S87" s="631"/>
      <c r="T87" s="631"/>
      <c r="U87" s="631"/>
      <c r="V87" s="631"/>
      <c r="W87" s="631"/>
      <c r="X87" s="631"/>
      <c r="Y87" s="632"/>
      <c r="Z87" s="630">
        <v>928300</v>
      </c>
      <c r="AA87" s="631"/>
      <c r="AB87" s="631"/>
      <c r="AC87" s="631"/>
      <c r="AD87" s="631"/>
      <c r="AE87" s="631"/>
      <c r="AF87" s="631"/>
      <c r="AG87" s="632"/>
    </row>
    <row r="88" spans="2:33" s="3" customFormat="1" ht="15" customHeight="1">
      <c r="B88" s="526" t="s">
        <v>146</v>
      </c>
      <c r="C88" s="526"/>
      <c r="D88" s="526"/>
      <c r="E88" s="526"/>
      <c r="F88" s="526"/>
      <c r="G88" s="526"/>
      <c r="H88" s="526"/>
      <c r="I88" s="526"/>
      <c r="J88" s="526"/>
      <c r="K88" s="529" t="s">
        <v>121</v>
      </c>
      <c r="L88" s="545"/>
      <c r="M88" s="545"/>
      <c r="N88" s="545"/>
      <c r="O88" s="545"/>
      <c r="P88" s="545"/>
      <c r="Q88" s="546"/>
      <c r="R88" s="547">
        <f>R82-R84-R86</f>
        <v>2686000</v>
      </c>
      <c r="S88" s="548"/>
      <c r="T88" s="548"/>
      <c r="U88" s="548"/>
      <c r="V88" s="548"/>
      <c r="W88" s="548"/>
      <c r="X88" s="548"/>
      <c r="Y88" s="549"/>
      <c r="Z88" s="547">
        <f>Z82-Z84-Z86</f>
        <v>2800300</v>
      </c>
      <c r="AA88" s="548"/>
      <c r="AB88" s="548"/>
      <c r="AC88" s="548"/>
      <c r="AD88" s="548"/>
      <c r="AE88" s="548"/>
      <c r="AF88" s="548"/>
      <c r="AG88" s="549"/>
    </row>
    <row r="89" spans="2:33" s="3" customFormat="1" ht="15" customHeight="1">
      <c r="B89" s="526"/>
      <c r="C89" s="526"/>
      <c r="D89" s="526"/>
      <c r="E89" s="526"/>
      <c r="F89" s="526"/>
      <c r="G89" s="526"/>
      <c r="H89" s="526"/>
      <c r="I89" s="526"/>
      <c r="J89" s="526"/>
      <c r="K89" s="574" t="s">
        <v>122</v>
      </c>
      <c r="L89" s="575"/>
      <c r="M89" s="575"/>
      <c r="N89" s="575"/>
      <c r="O89" s="575"/>
      <c r="P89" s="575"/>
      <c r="Q89" s="576"/>
      <c r="R89" s="630">
        <f t="shared" ref="R89" si="19">R83-R85-R87</f>
        <v>1960200</v>
      </c>
      <c r="S89" s="643"/>
      <c r="T89" s="643"/>
      <c r="U89" s="643"/>
      <c r="V89" s="643"/>
      <c r="W89" s="643"/>
      <c r="X89" s="643"/>
      <c r="Y89" s="644"/>
      <c r="Z89" s="630">
        <f t="shared" ref="Z89" si="20">Z83-Z85-Z87</f>
        <v>881200</v>
      </c>
      <c r="AA89" s="643"/>
      <c r="AB89" s="643"/>
      <c r="AC89" s="643"/>
      <c r="AD89" s="643"/>
      <c r="AE89" s="643"/>
      <c r="AF89" s="643"/>
      <c r="AG89" s="644"/>
    </row>
    <row r="90" spans="2:33" s="3" customFormat="1" ht="15" customHeight="1">
      <c r="B90" s="666" t="s">
        <v>147</v>
      </c>
      <c r="C90" s="666"/>
      <c r="D90" s="666"/>
      <c r="E90" s="666"/>
      <c r="F90" s="666"/>
      <c r="G90" s="666"/>
      <c r="H90" s="666"/>
      <c r="I90" s="666"/>
      <c r="J90" s="666"/>
      <c r="K90" s="529" t="s">
        <v>121</v>
      </c>
      <c r="L90" s="545"/>
      <c r="M90" s="545"/>
      <c r="N90" s="545"/>
      <c r="O90" s="545"/>
      <c r="P90" s="545"/>
      <c r="Q90" s="546"/>
      <c r="R90" s="573">
        <f>ROUND(IF(R86="-",(R84/R82*100),(R84/(R82-R86)*100)),2)</f>
        <v>99.74</v>
      </c>
      <c r="S90" s="573"/>
      <c r="T90" s="573"/>
      <c r="U90" s="573"/>
      <c r="V90" s="573"/>
      <c r="W90" s="573"/>
      <c r="X90" s="573"/>
      <c r="Y90" s="573"/>
      <c r="Z90" s="645">
        <f>ROUND(IF(Z86="-",(Z84/Z82*100),(Z84/(Z82-Z86)*100)),2)</f>
        <v>99.75</v>
      </c>
      <c r="AA90" s="646"/>
      <c r="AB90" s="646"/>
      <c r="AC90" s="646"/>
      <c r="AD90" s="646"/>
      <c r="AE90" s="646"/>
      <c r="AF90" s="646"/>
      <c r="AG90" s="647"/>
    </row>
    <row r="91" spans="2:33" s="3" customFormat="1" ht="15" customHeight="1">
      <c r="B91" s="666"/>
      <c r="C91" s="666"/>
      <c r="D91" s="666"/>
      <c r="E91" s="666"/>
      <c r="F91" s="666"/>
      <c r="G91" s="666"/>
      <c r="H91" s="666"/>
      <c r="I91" s="666"/>
      <c r="J91" s="666"/>
      <c r="K91" s="574" t="s">
        <v>122</v>
      </c>
      <c r="L91" s="575"/>
      <c r="M91" s="575"/>
      <c r="N91" s="575"/>
      <c r="O91" s="575"/>
      <c r="P91" s="575"/>
      <c r="Q91" s="576"/>
      <c r="R91" s="544">
        <f>ROUND(IF(R87="-",(R85/R83*100),(R85/(R83)*100)),2)</f>
        <v>58.75</v>
      </c>
      <c r="S91" s="544"/>
      <c r="T91" s="544"/>
      <c r="U91" s="544"/>
      <c r="V91" s="544"/>
      <c r="W91" s="544"/>
      <c r="X91" s="544"/>
      <c r="Y91" s="544"/>
      <c r="Z91" s="648">
        <f>ROUND(IF(Z87="-",(Z85/Z83*100),(Z85/(Z83)*100)),2)</f>
        <v>63.36</v>
      </c>
      <c r="AA91" s="649"/>
      <c r="AB91" s="649"/>
      <c r="AC91" s="649"/>
      <c r="AD91" s="649"/>
      <c r="AE91" s="649"/>
      <c r="AF91" s="649"/>
      <c r="AG91" s="650"/>
    </row>
    <row r="92" spans="2:33" s="3" customFormat="1" ht="15" customHeight="1">
      <c r="B92" s="526" t="s">
        <v>148</v>
      </c>
      <c r="C92" s="526"/>
      <c r="D92" s="526"/>
      <c r="E92" s="526"/>
      <c r="F92" s="526"/>
      <c r="G92" s="526"/>
      <c r="H92" s="526"/>
      <c r="I92" s="526"/>
      <c r="J92" s="526"/>
      <c r="K92" s="529" t="s">
        <v>121</v>
      </c>
      <c r="L92" s="545"/>
      <c r="M92" s="545"/>
      <c r="N92" s="545"/>
      <c r="O92" s="545"/>
      <c r="P92" s="545"/>
      <c r="Q92" s="546"/>
      <c r="R92" s="547">
        <f>R82/AA9</f>
        <v>87330.033416875522</v>
      </c>
      <c r="S92" s="627"/>
      <c r="T92" s="627"/>
      <c r="U92" s="627"/>
      <c r="V92" s="627"/>
      <c r="W92" s="627"/>
      <c r="X92" s="627"/>
      <c r="Y92" s="628"/>
      <c r="Z92" s="547">
        <f>Z82/AA10</f>
        <v>88238.830212834058</v>
      </c>
      <c r="AA92" s="548"/>
      <c r="AB92" s="548"/>
      <c r="AC92" s="548"/>
      <c r="AD92" s="548"/>
      <c r="AE92" s="548"/>
      <c r="AF92" s="548"/>
      <c r="AG92" s="549"/>
    </row>
    <row r="93" spans="2:33" s="3" customFormat="1" ht="15" customHeight="1">
      <c r="B93" s="526"/>
      <c r="C93" s="526"/>
      <c r="D93" s="526"/>
      <c r="E93" s="526"/>
      <c r="F93" s="526"/>
      <c r="G93" s="526"/>
      <c r="H93" s="526"/>
      <c r="I93" s="526"/>
      <c r="J93" s="526"/>
      <c r="K93" s="574" t="s">
        <v>122</v>
      </c>
      <c r="L93" s="575"/>
      <c r="M93" s="575"/>
      <c r="N93" s="575"/>
      <c r="O93" s="575"/>
      <c r="P93" s="575"/>
      <c r="Q93" s="576"/>
      <c r="R93" s="630">
        <f>R83/AA9</f>
        <v>415.14118629908103</v>
      </c>
      <c r="S93" s="631"/>
      <c r="T93" s="631"/>
      <c r="U93" s="631"/>
      <c r="V93" s="631"/>
      <c r="W93" s="631"/>
      <c r="X93" s="631"/>
      <c r="Y93" s="632"/>
      <c r="Z93" s="630">
        <f>Z83/AA10</f>
        <v>395.16722675628102</v>
      </c>
      <c r="AA93" s="643"/>
      <c r="AB93" s="643"/>
      <c r="AC93" s="643"/>
      <c r="AD93" s="643"/>
      <c r="AE93" s="643"/>
      <c r="AF93" s="643"/>
      <c r="AG93" s="644"/>
    </row>
    <row r="94" spans="2:33" s="3" customFormat="1" ht="15" customHeight="1">
      <c r="B94" s="669" t="s">
        <v>149</v>
      </c>
      <c r="C94" s="669"/>
      <c r="D94" s="669"/>
      <c r="E94" s="669"/>
      <c r="F94" s="669"/>
      <c r="G94" s="669"/>
      <c r="H94" s="669"/>
      <c r="I94" s="669"/>
      <c r="J94" s="669"/>
      <c r="K94" s="529" t="s">
        <v>121</v>
      </c>
      <c r="L94" s="545"/>
      <c r="M94" s="545"/>
      <c r="N94" s="545"/>
      <c r="O94" s="545"/>
      <c r="P94" s="545"/>
      <c r="Q94" s="546"/>
      <c r="R94" s="547">
        <f>R84/AA9</f>
        <v>87105.639097744366</v>
      </c>
      <c r="S94" s="627"/>
      <c r="T94" s="627"/>
      <c r="U94" s="627"/>
      <c r="V94" s="627"/>
      <c r="W94" s="627"/>
      <c r="X94" s="627"/>
      <c r="Y94" s="628"/>
      <c r="Z94" s="547">
        <f>Z84/AA10</f>
        <v>88014.770363258125</v>
      </c>
      <c r="AA94" s="548"/>
      <c r="AB94" s="548"/>
      <c r="AC94" s="548"/>
      <c r="AD94" s="548"/>
      <c r="AE94" s="548"/>
      <c r="AF94" s="548"/>
      <c r="AG94" s="549"/>
    </row>
    <row r="95" spans="2:33" s="3" customFormat="1" ht="15" customHeight="1">
      <c r="B95" s="669"/>
      <c r="C95" s="669"/>
      <c r="D95" s="669"/>
      <c r="E95" s="669"/>
      <c r="F95" s="669"/>
      <c r="G95" s="669"/>
      <c r="H95" s="669"/>
      <c r="I95" s="669"/>
      <c r="J95" s="669"/>
      <c r="K95" s="574" t="s">
        <v>122</v>
      </c>
      <c r="L95" s="575"/>
      <c r="M95" s="575"/>
      <c r="N95" s="575"/>
      <c r="O95" s="575"/>
      <c r="P95" s="575"/>
      <c r="Q95" s="576"/>
      <c r="R95" s="630">
        <f>R85/AA9</f>
        <v>243.88805346700084</v>
      </c>
      <c r="S95" s="631"/>
      <c r="T95" s="631"/>
      <c r="U95" s="631"/>
      <c r="V95" s="631"/>
      <c r="W95" s="631"/>
      <c r="X95" s="631"/>
      <c r="Y95" s="632"/>
      <c r="Z95" s="630">
        <f>Z85/AA10</f>
        <v>250.38406144983196</v>
      </c>
      <c r="AA95" s="643"/>
      <c r="AB95" s="643"/>
      <c r="AC95" s="643"/>
      <c r="AD95" s="643"/>
      <c r="AE95" s="643"/>
      <c r="AF95" s="643"/>
      <c r="AG95" s="644"/>
    </row>
    <row r="96" spans="2:33" s="3" customFormat="1" ht="15" customHeight="1">
      <c r="B96" s="572" t="s">
        <v>150</v>
      </c>
      <c r="C96" s="572"/>
      <c r="D96" s="572"/>
      <c r="E96" s="572"/>
      <c r="F96" s="572"/>
      <c r="G96" s="572"/>
      <c r="H96" s="572"/>
      <c r="I96" s="572"/>
      <c r="J96" s="572"/>
      <c r="K96" s="529" t="s">
        <v>151</v>
      </c>
      <c r="L96" s="545"/>
      <c r="M96" s="545"/>
      <c r="N96" s="545"/>
      <c r="O96" s="545"/>
      <c r="P96" s="545"/>
      <c r="Q96" s="546"/>
      <c r="R96" s="638">
        <v>48765</v>
      </c>
      <c r="S96" s="639"/>
      <c r="T96" s="639"/>
      <c r="U96" s="639"/>
      <c r="V96" s="639"/>
      <c r="W96" s="639"/>
      <c r="X96" s="639"/>
      <c r="Y96" s="640"/>
      <c r="Z96" s="638">
        <v>48765</v>
      </c>
      <c r="AA96" s="639"/>
      <c r="AB96" s="639"/>
      <c r="AC96" s="639"/>
      <c r="AD96" s="639"/>
      <c r="AE96" s="639"/>
      <c r="AF96" s="639"/>
      <c r="AG96" s="640"/>
    </row>
    <row r="97" spans="1:53" s="3" customFormat="1" ht="15" customHeight="1">
      <c r="B97" s="572"/>
      <c r="C97" s="572"/>
      <c r="D97" s="572"/>
      <c r="E97" s="572"/>
      <c r="F97" s="572"/>
      <c r="G97" s="572"/>
      <c r="H97" s="572"/>
      <c r="I97" s="572"/>
      <c r="J97" s="572"/>
      <c r="K97" s="574" t="s">
        <v>152</v>
      </c>
      <c r="L97" s="575"/>
      <c r="M97" s="575"/>
      <c r="N97" s="575"/>
      <c r="O97" s="575"/>
      <c r="P97" s="575"/>
      <c r="Q97" s="576"/>
      <c r="R97" s="642">
        <v>9.64</v>
      </c>
      <c r="S97" s="642"/>
      <c r="T97" s="642"/>
      <c r="U97" s="642"/>
      <c r="V97" s="642"/>
      <c r="W97" s="642"/>
      <c r="X97" s="642"/>
      <c r="Y97" s="642"/>
      <c r="Z97" s="642">
        <v>9.64</v>
      </c>
      <c r="AA97" s="642"/>
      <c r="AB97" s="642"/>
      <c r="AC97" s="642"/>
      <c r="AD97" s="642"/>
      <c r="AE97" s="642"/>
      <c r="AF97" s="642"/>
      <c r="AG97" s="642"/>
      <c r="AH97" s="8"/>
      <c r="AI97" s="8"/>
      <c r="AL97" s="8"/>
      <c r="AM97" s="8"/>
      <c r="AN97" s="8"/>
      <c r="AO97" s="8"/>
      <c r="AP97" s="8"/>
    </row>
    <row r="98" spans="1:53" s="3" customFormat="1" ht="13.7" customHeight="1">
      <c r="B98" s="108"/>
      <c r="C98" s="108"/>
      <c r="D98" s="108"/>
      <c r="E98" s="108"/>
      <c r="F98" s="108"/>
      <c r="G98" s="108"/>
      <c r="H98" s="109"/>
      <c r="I98" s="108"/>
      <c r="J98" s="108"/>
      <c r="K98" s="64"/>
      <c r="L98" s="64"/>
      <c r="M98" s="64"/>
      <c r="N98" s="64"/>
      <c r="O98" s="64"/>
      <c r="P98" s="64"/>
      <c r="Q98" s="64"/>
      <c r="R98" s="111"/>
      <c r="S98" s="111"/>
      <c r="T98" s="111"/>
      <c r="U98" s="111"/>
      <c r="V98" s="111"/>
      <c r="W98" s="111"/>
      <c r="X98" s="111"/>
      <c r="Y98" s="8" t="s">
        <v>86</v>
      </c>
      <c r="AA98" s="111"/>
      <c r="AB98" s="111"/>
      <c r="AC98" s="111"/>
      <c r="AE98" s="111"/>
      <c r="AF98" s="111"/>
      <c r="AG98" s="111"/>
      <c r="AH98" s="8"/>
      <c r="AI98" s="8"/>
      <c r="AJ98" s="8"/>
      <c r="AL98" s="8"/>
      <c r="AM98" s="8"/>
      <c r="AN98" s="8"/>
      <c r="AO98" s="8"/>
      <c r="AP98" s="8"/>
    </row>
    <row r="99" spans="1:53" s="3" customFormat="1" ht="15" customHeight="1">
      <c r="B99" s="108"/>
      <c r="C99" s="108"/>
      <c r="D99" s="108"/>
      <c r="E99" s="108"/>
      <c r="F99" s="108"/>
      <c r="G99" s="108"/>
      <c r="H99" s="109"/>
      <c r="I99" s="108"/>
      <c r="J99" s="108"/>
      <c r="K99" s="64"/>
      <c r="L99" s="64"/>
      <c r="M99" s="64"/>
      <c r="N99" s="64"/>
      <c r="O99" s="64"/>
      <c r="P99" s="64"/>
      <c r="Q99" s="64"/>
      <c r="R99" s="111"/>
      <c r="S99" s="111"/>
      <c r="T99" s="111"/>
      <c r="U99" s="111"/>
      <c r="V99" s="111"/>
      <c r="W99" s="111"/>
      <c r="X99" s="111"/>
      <c r="Y99" s="112"/>
      <c r="Z99" s="111"/>
      <c r="AA99" s="111"/>
      <c r="AB99" s="111"/>
      <c r="AC99" s="111"/>
      <c r="AD99" s="8"/>
      <c r="AE99" s="111"/>
      <c r="AF99" s="111"/>
      <c r="AG99" s="111"/>
      <c r="AH99" s="8"/>
      <c r="AI99" s="8"/>
      <c r="AJ99" s="8"/>
      <c r="AL99" s="8"/>
      <c r="AM99" s="8"/>
      <c r="AN99" s="8"/>
      <c r="AO99" s="8"/>
      <c r="AP99" s="8"/>
    </row>
    <row r="100" spans="1:53" s="3" customFormat="1" ht="12.2" customHeight="1">
      <c r="B100" s="8"/>
      <c r="C100" s="8"/>
      <c r="D100" s="8"/>
      <c r="E100" s="8"/>
      <c r="F100" s="8"/>
      <c r="G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</row>
    <row r="101" spans="1:53" s="3" customFormat="1" ht="14.25">
      <c r="A101" s="229" t="s">
        <v>298</v>
      </c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12"/>
    </row>
    <row r="102" spans="1:53" s="3" customFormat="1" ht="13.7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S102" s="8"/>
    </row>
    <row r="103" spans="1:53" s="3" customFormat="1" ht="15" customHeight="1">
      <c r="A103" s="7"/>
      <c r="B103" s="673" t="s">
        <v>32</v>
      </c>
      <c r="C103" s="673"/>
      <c r="D103" s="673"/>
      <c r="E103" s="673"/>
      <c r="F103" s="673"/>
      <c r="G103" s="673"/>
      <c r="H103" s="252" t="s">
        <v>153</v>
      </c>
      <c r="I103" s="252"/>
      <c r="J103" s="252"/>
      <c r="K103" s="252"/>
      <c r="L103" s="252"/>
      <c r="M103" s="252"/>
      <c r="N103" s="252" t="s">
        <v>154</v>
      </c>
      <c r="O103" s="252"/>
      <c r="P103" s="252"/>
      <c r="Q103" s="252"/>
      <c r="R103" s="526"/>
      <c r="S103" s="252" t="s">
        <v>155</v>
      </c>
      <c r="T103" s="252"/>
      <c r="U103" s="252"/>
      <c r="V103" s="252"/>
      <c r="W103" s="252"/>
      <c r="X103" s="252"/>
      <c r="Y103" s="252"/>
      <c r="Z103" s="252"/>
      <c r="AA103" s="252"/>
      <c r="AB103" s="252"/>
      <c r="AC103" s="299" t="s">
        <v>109</v>
      </c>
      <c r="AD103" s="299"/>
      <c r="AE103" s="299"/>
      <c r="AF103" s="299"/>
      <c r="AG103" s="300"/>
      <c r="AH103" s="298" t="s">
        <v>156</v>
      </c>
      <c r="AI103" s="299"/>
      <c r="AJ103" s="299"/>
      <c r="AK103" s="299"/>
      <c r="AL103" s="299"/>
      <c r="AM103" s="300"/>
      <c r="AN103" s="298" t="s">
        <v>157</v>
      </c>
      <c r="AO103" s="299"/>
      <c r="AP103" s="299"/>
      <c r="AQ103" s="299"/>
      <c r="AR103" s="299"/>
      <c r="AS103" s="300"/>
      <c r="AU103" s="7"/>
    </row>
    <row r="104" spans="1:53" s="3" customFormat="1" ht="15" customHeight="1">
      <c r="A104" s="7"/>
      <c r="B104" s="670" t="s">
        <v>35</v>
      </c>
      <c r="C104" s="670"/>
      <c r="D104" s="670"/>
      <c r="E104" s="670"/>
      <c r="F104" s="670"/>
      <c r="G104" s="670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526"/>
      <c r="S104" s="252" t="s">
        <v>158</v>
      </c>
      <c r="T104" s="252"/>
      <c r="U104" s="252"/>
      <c r="V104" s="252"/>
      <c r="W104" s="252"/>
      <c r="X104" s="252" t="s">
        <v>159</v>
      </c>
      <c r="Y104" s="252"/>
      <c r="Z104" s="252"/>
      <c r="AA104" s="252"/>
      <c r="AB104" s="252"/>
      <c r="AC104" s="671" t="s">
        <v>160</v>
      </c>
      <c r="AD104" s="671"/>
      <c r="AE104" s="671"/>
      <c r="AF104" s="671"/>
      <c r="AG104" s="672"/>
      <c r="AH104" s="607" t="s">
        <v>161</v>
      </c>
      <c r="AI104" s="525"/>
      <c r="AJ104" s="525"/>
      <c r="AK104" s="525"/>
      <c r="AL104" s="525"/>
      <c r="AM104" s="641"/>
      <c r="AN104" s="607" t="s">
        <v>161</v>
      </c>
      <c r="AO104" s="525"/>
      <c r="AP104" s="525"/>
      <c r="AQ104" s="525"/>
      <c r="AR104" s="525"/>
      <c r="AS104" s="641"/>
      <c r="AU104" s="100"/>
    </row>
    <row r="105" spans="1:53" s="3" customFormat="1" ht="15" customHeight="1">
      <c r="A105" s="7"/>
      <c r="B105" s="311" t="s">
        <v>275</v>
      </c>
      <c r="C105" s="312"/>
      <c r="D105" s="312"/>
      <c r="E105" s="312"/>
      <c r="F105" s="312"/>
      <c r="G105" s="313"/>
      <c r="H105" s="651">
        <v>158241107</v>
      </c>
      <c r="I105" s="652"/>
      <c r="J105" s="652"/>
      <c r="K105" s="652"/>
      <c r="L105" s="652"/>
      <c r="M105" s="653"/>
      <c r="N105" s="651">
        <v>49894</v>
      </c>
      <c r="O105" s="652"/>
      <c r="P105" s="652"/>
      <c r="Q105" s="652"/>
      <c r="R105" s="653"/>
      <c r="S105" s="651">
        <v>1534</v>
      </c>
      <c r="T105" s="652"/>
      <c r="U105" s="652"/>
      <c r="V105" s="652"/>
      <c r="W105" s="653"/>
      <c r="X105" s="651">
        <v>1458</v>
      </c>
      <c r="Y105" s="652"/>
      <c r="Z105" s="652"/>
      <c r="AA105" s="652"/>
      <c r="AB105" s="653"/>
      <c r="AC105" s="654">
        <f>ROUND(X105/S105*100,2)</f>
        <v>95.05</v>
      </c>
      <c r="AD105" s="655"/>
      <c r="AE105" s="655"/>
      <c r="AF105" s="655"/>
      <c r="AG105" s="656"/>
      <c r="AH105" s="651">
        <f t="shared" ref="AH105:AH107" si="21">IF(ISERR(H105/N105)=TRUE,"",ROUND(H105/N105,0))</f>
        <v>3172</v>
      </c>
      <c r="AI105" s="652"/>
      <c r="AJ105" s="652"/>
      <c r="AK105" s="652"/>
      <c r="AL105" s="652"/>
      <c r="AM105" s="653"/>
      <c r="AN105" s="651">
        <f t="shared" ref="AN105:AN107" si="22">IF(ISERR(H105/S105)=TRUE,"",ROUND(H105/S105,0))</f>
        <v>103156</v>
      </c>
      <c r="AO105" s="652"/>
      <c r="AP105" s="652"/>
      <c r="AQ105" s="652"/>
      <c r="AR105" s="652"/>
      <c r="AS105" s="653"/>
      <c r="AU105" s="100"/>
    </row>
    <row r="106" spans="1:53" s="3" customFormat="1" ht="15" customHeight="1">
      <c r="A106" s="7"/>
      <c r="B106" s="311" t="s">
        <v>330</v>
      </c>
      <c r="C106" s="312"/>
      <c r="D106" s="312"/>
      <c r="E106" s="312"/>
      <c r="F106" s="312"/>
      <c r="G106" s="313"/>
      <c r="H106" s="651">
        <v>159295159</v>
      </c>
      <c r="I106" s="652"/>
      <c r="J106" s="652"/>
      <c r="K106" s="652"/>
      <c r="L106" s="652"/>
      <c r="M106" s="653"/>
      <c r="N106" s="651">
        <v>49712</v>
      </c>
      <c r="O106" s="652"/>
      <c r="P106" s="652"/>
      <c r="Q106" s="652"/>
      <c r="R106" s="653"/>
      <c r="S106" s="651">
        <v>1510</v>
      </c>
      <c r="T106" s="652"/>
      <c r="U106" s="652"/>
      <c r="V106" s="652"/>
      <c r="W106" s="653"/>
      <c r="X106" s="651">
        <v>1423</v>
      </c>
      <c r="Y106" s="652"/>
      <c r="Z106" s="652"/>
      <c r="AA106" s="652"/>
      <c r="AB106" s="653"/>
      <c r="AC106" s="654">
        <f>ROUND(X106/S106*100,2)</f>
        <v>94.24</v>
      </c>
      <c r="AD106" s="655"/>
      <c r="AE106" s="655"/>
      <c r="AF106" s="655"/>
      <c r="AG106" s="656"/>
      <c r="AH106" s="651">
        <f t="shared" si="21"/>
        <v>3204</v>
      </c>
      <c r="AI106" s="652"/>
      <c r="AJ106" s="652"/>
      <c r="AK106" s="652"/>
      <c r="AL106" s="652"/>
      <c r="AM106" s="653"/>
      <c r="AN106" s="651">
        <f t="shared" si="22"/>
        <v>105493</v>
      </c>
      <c r="AO106" s="652"/>
      <c r="AP106" s="652"/>
      <c r="AQ106" s="652"/>
      <c r="AR106" s="652"/>
      <c r="AS106" s="653"/>
      <c r="AU106" s="100"/>
    </row>
    <row r="107" spans="1:53" s="3" customFormat="1" ht="15" customHeight="1">
      <c r="A107" s="7"/>
      <c r="B107" s="657" t="s">
        <v>328</v>
      </c>
      <c r="C107" s="657"/>
      <c r="D107" s="657"/>
      <c r="E107" s="657"/>
      <c r="F107" s="657"/>
      <c r="G107" s="657"/>
      <c r="H107" s="652">
        <v>150704890</v>
      </c>
      <c r="I107" s="652"/>
      <c r="J107" s="652"/>
      <c r="K107" s="652"/>
      <c r="L107" s="652"/>
      <c r="M107" s="652"/>
      <c r="N107" s="658">
        <v>46535</v>
      </c>
      <c r="O107" s="658"/>
      <c r="P107" s="658"/>
      <c r="Q107" s="658"/>
      <c r="R107" s="658"/>
      <c r="S107" s="651">
        <v>1490</v>
      </c>
      <c r="T107" s="652"/>
      <c r="U107" s="652"/>
      <c r="V107" s="652"/>
      <c r="W107" s="652"/>
      <c r="X107" s="651">
        <v>1416</v>
      </c>
      <c r="Y107" s="652"/>
      <c r="Z107" s="652"/>
      <c r="AA107" s="652"/>
      <c r="AB107" s="652"/>
      <c r="AC107" s="654">
        <f>ROUND(X107/S107*100,2)</f>
        <v>95.03</v>
      </c>
      <c r="AD107" s="655"/>
      <c r="AE107" s="655"/>
      <c r="AF107" s="655"/>
      <c r="AG107" s="656"/>
      <c r="AH107" s="651">
        <f t="shared" si="21"/>
        <v>3239</v>
      </c>
      <c r="AI107" s="652"/>
      <c r="AJ107" s="652"/>
      <c r="AK107" s="652"/>
      <c r="AL107" s="652"/>
      <c r="AM107" s="653"/>
      <c r="AN107" s="651">
        <f t="shared" si="22"/>
        <v>101144</v>
      </c>
      <c r="AO107" s="652"/>
      <c r="AP107" s="652"/>
      <c r="AQ107" s="652"/>
      <c r="AR107" s="652"/>
      <c r="AS107" s="653"/>
      <c r="AU107" s="100"/>
    </row>
    <row r="108" spans="1:53" s="3" customFormat="1" ht="15" customHeight="1">
      <c r="A108" s="178"/>
      <c r="B108" s="657" t="s">
        <v>352</v>
      </c>
      <c r="C108" s="657"/>
      <c r="D108" s="657"/>
      <c r="E108" s="657"/>
      <c r="F108" s="657"/>
      <c r="G108" s="657"/>
      <c r="H108" s="652">
        <v>158510859</v>
      </c>
      <c r="I108" s="652"/>
      <c r="J108" s="652"/>
      <c r="K108" s="652"/>
      <c r="L108" s="652"/>
      <c r="M108" s="652"/>
      <c r="N108" s="658">
        <v>48686</v>
      </c>
      <c r="O108" s="658"/>
      <c r="P108" s="658"/>
      <c r="Q108" s="658"/>
      <c r="R108" s="658"/>
      <c r="S108" s="651">
        <v>1509</v>
      </c>
      <c r="T108" s="652"/>
      <c r="U108" s="652"/>
      <c r="V108" s="652"/>
      <c r="W108" s="652"/>
      <c r="X108" s="651">
        <v>1424</v>
      </c>
      <c r="Y108" s="652"/>
      <c r="Z108" s="652"/>
      <c r="AA108" s="652"/>
      <c r="AB108" s="652"/>
      <c r="AC108" s="659">
        <f>ROUND(X108/S108*100,2)</f>
        <v>94.37</v>
      </c>
      <c r="AD108" s="659"/>
      <c r="AE108" s="659"/>
      <c r="AF108" s="659"/>
      <c r="AG108" s="659"/>
      <c r="AH108" s="658">
        <f>IF(ISERR(H108/N108)=TRUE,"",ROUND(H108/N108,0))</f>
        <v>3256</v>
      </c>
      <c r="AI108" s="658"/>
      <c r="AJ108" s="658"/>
      <c r="AK108" s="658"/>
      <c r="AL108" s="658"/>
      <c r="AM108" s="651"/>
      <c r="AN108" s="651">
        <f>IF(ISERR(H108/S108)=TRUE,"",ROUND(H108/S108,0))</f>
        <v>105044</v>
      </c>
      <c r="AO108" s="652"/>
      <c r="AP108" s="652"/>
      <c r="AQ108" s="652"/>
      <c r="AR108" s="652"/>
      <c r="AS108" s="653"/>
      <c r="AU108" s="100"/>
    </row>
    <row r="109" spans="1:53" s="3" customFormat="1" ht="15" customHeight="1">
      <c r="A109" s="7"/>
      <c r="B109" s="657" t="s">
        <v>368</v>
      </c>
      <c r="C109" s="657"/>
      <c r="D109" s="657"/>
      <c r="E109" s="657"/>
      <c r="F109" s="657"/>
      <c r="G109" s="657"/>
      <c r="H109" s="652">
        <v>156461590</v>
      </c>
      <c r="I109" s="652"/>
      <c r="J109" s="652"/>
      <c r="K109" s="652"/>
      <c r="L109" s="652"/>
      <c r="M109" s="652"/>
      <c r="N109" s="658">
        <v>48387</v>
      </c>
      <c r="O109" s="658"/>
      <c r="P109" s="658"/>
      <c r="Q109" s="658"/>
      <c r="R109" s="658"/>
      <c r="S109" s="651">
        <v>1484</v>
      </c>
      <c r="T109" s="652"/>
      <c r="U109" s="652"/>
      <c r="V109" s="652"/>
      <c r="W109" s="652"/>
      <c r="X109" s="651">
        <v>1396</v>
      </c>
      <c r="Y109" s="652"/>
      <c r="Z109" s="652"/>
      <c r="AA109" s="652"/>
      <c r="AB109" s="652"/>
      <c r="AC109" s="659">
        <f>ROUND(X109/S109*100,2)</f>
        <v>94.07</v>
      </c>
      <c r="AD109" s="659"/>
      <c r="AE109" s="659"/>
      <c r="AF109" s="659"/>
      <c r="AG109" s="659"/>
      <c r="AH109" s="660">
        <f>IF(ISERR(H109/N109)=TRUE,"",ROUND(H109/N109,0))</f>
        <v>3234</v>
      </c>
      <c r="AI109" s="660"/>
      <c r="AJ109" s="660"/>
      <c r="AK109" s="660"/>
      <c r="AL109" s="660"/>
      <c r="AM109" s="660"/>
      <c r="AN109" s="661">
        <f>IF(ISERR(H109/S109)=TRUE,"",ROUND(H109/S109,0))</f>
        <v>105432</v>
      </c>
      <c r="AO109" s="661"/>
      <c r="AP109" s="661"/>
      <c r="AQ109" s="661"/>
      <c r="AR109" s="661"/>
      <c r="AS109" s="662"/>
      <c r="AU109" s="100"/>
    </row>
    <row r="110" spans="1:53" s="3" customFormat="1" ht="15" customHeight="1">
      <c r="A110" s="1"/>
      <c r="B110" s="110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"/>
      <c r="AO110" s="7"/>
      <c r="AP110" s="7"/>
      <c r="AR110" s="1"/>
      <c r="AS110" s="56" t="s">
        <v>86</v>
      </c>
    </row>
    <row r="111" spans="1:53" s="3" customFormat="1">
      <c r="A111" s="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56"/>
      <c r="AR111" s="1"/>
      <c r="AS111" s="1"/>
    </row>
    <row r="112" spans="1:53" s="3" customFormat="1" ht="12.2" customHeight="1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20"/>
      <c r="AU112" s="105"/>
      <c r="AV112" s="105"/>
      <c r="AW112" s="106"/>
    </row>
  </sheetData>
  <mergeCells count="386">
    <mergeCell ref="H103:M104"/>
    <mergeCell ref="N103:R104"/>
    <mergeCell ref="B104:G104"/>
    <mergeCell ref="S104:W104"/>
    <mergeCell ref="X104:AB104"/>
    <mergeCell ref="AC104:AG104"/>
    <mergeCell ref="R97:Y97"/>
    <mergeCell ref="Z97:AG97"/>
    <mergeCell ref="A101:AR101"/>
    <mergeCell ref="AH104:AM104"/>
    <mergeCell ref="AN104:AS104"/>
    <mergeCell ref="B103:G103"/>
    <mergeCell ref="S103:AB103"/>
    <mergeCell ref="AC103:AG103"/>
    <mergeCell ref="AH103:AM103"/>
    <mergeCell ref="AN103:AS103"/>
    <mergeCell ref="B72:J73"/>
    <mergeCell ref="B74:J75"/>
    <mergeCell ref="B76:J77"/>
    <mergeCell ref="B86:J87"/>
    <mergeCell ref="B88:J89"/>
    <mergeCell ref="B90:J91"/>
    <mergeCell ref="B92:J93"/>
    <mergeCell ref="B94:J95"/>
    <mergeCell ref="B96:J97"/>
    <mergeCell ref="B84:J85"/>
    <mergeCell ref="B80:Q81"/>
    <mergeCell ref="K97:Q97"/>
    <mergeCell ref="K91:Q91"/>
    <mergeCell ref="K85:Q85"/>
    <mergeCell ref="K75:Q75"/>
    <mergeCell ref="K72:Q72"/>
    <mergeCell ref="K94:Q94"/>
    <mergeCell ref="K95:Q95"/>
    <mergeCell ref="K96:Q96"/>
    <mergeCell ref="K88:Q88"/>
    <mergeCell ref="K82:Q82"/>
    <mergeCell ref="B82:J83"/>
    <mergeCell ref="B52:I53"/>
    <mergeCell ref="B37:I38"/>
    <mergeCell ref="O40:W41"/>
    <mergeCell ref="X40:AF41"/>
    <mergeCell ref="B42:I43"/>
    <mergeCell ref="B54:I55"/>
    <mergeCell ref="B66:J67"/>
    <mergeCell ref="B68:J69"/>
    <mergeCell ref="B70:J71"/>
    <mergeCell ref="B64:J65"/>
    <mergeCell ref="B62:J63"/>
    <mergeCell ref="B60:Q61"/>
    <mergeCell ref="R60:Y61"/>
    <mergeCell ref="Z60:AG61"/>
    <mergeCell ref="K69:Q69"/>
    <mergeCell ref="R69:Y69"/>
    <mergeCell ref="Z69:AG69"/>
    <mergeCell ref="K66:Q66"/>
    <mergeCell ref="R66:Y66"/>
    <mergeCell ref="Z66:AG66"/>
    <mergeCell ref="K63:Q63"/>
    <mergeCell ref="R63:Y63"/>
    <mergeCell ref="Z63:AG63"/>
    <mergeCell ref="J54:N54"/>
    <mergeCell ref="B27:I28"/>
    <mergeCell ref="B29:I30"/>
    <mergeCell ref="B31:I32"/>
    <mergeCell ref="B33:I34"/>
    <mergeCell ref="B35:I36"/>
    <mergeCell ref="B44:I45"/>
    <mergeCell ref="B46:I47"/>
    <mergeCell ref="B48:I49"/>
    <mergeCell ref="B50:I51"/>
    <mergeCell ref="B40:N40"/>
    <mergeCell ref="B41:N41"/>
    <mergeCell ref="J42:N42"/>
    <mergeCell ref="J33:N33"/>
    <mergeCell ref="J30:N30"/>
    <mergeCell ref="J27:N27"/>
    <mergeCell ref="J51:N51"/>
    <mergeCell ref="J45:N45"/>
    <mergeCell ref="J36:N36"/>
    <mergeCell ref="X107:AB107"/>
    <mergeCell ref="AC107:AG107"/>
    <mergeCell ref="AH107:AM107"/>
    <mergeCell ref="AN107:AS107"/>
    <mergeCell ref="B109:G109"/>
    <mergeCell ref="H109:M109"/>
    <mergeCell ref="N109:R109"/>
    <mergeCell ref="S109:W109"/>
    <mergeCell ref="X109:AB109"/>
    <mergeCell ref="AC109:AG109"/>
    <mergeCell ref="AH109:AM109"/>
    <mergeCell ref="AN109:AS109"/>
    <mergeCell ref="B108:G108"/>
    <mergeCell ref="H108:M108"/>
    <mergeCell ref="N108:R108"/>
    <mergeCell ref="S108:W108"/>
    <mergeCell ref="X108:AB108"/>
    <mergeCell ref="AC108:AG108"/>
    <mergeCell ref="AH108:AM108"/>
    <mergeCell ref="AN108:AS108"/>
    <mergeCell ref="B107:G107"/>
    <mergeCell ref="H107:M107"/>
    <mergeCell ref="N107:R107"/>
    <mergeCell ref="S107:W107"/>
    <mergeCell ref="B105:G105"/>
    <mergeCell ref="H105:M105"/>
    <mergeCell ref="N105:R105"/>
    <mergeCell ref="S105:W105"/>
    <mergeCell ref="X105:AB105"/>
    <mergeCell ref="AC105:AG105"/>
    <mergeCell ref="AH105:AM105"/>
    <mergeCell ref="AN105:AS105"/>
    <mergeCell ref="B106:G106"/>
    <mergeCell ref="H106:M106"/>
    <mergeCell ref="N106:R106"/>
    <mergeCell ref="S106:W106"/>
    <mergeCell ref="X106:AB106"/>
    <mergeCell ref="AC106:AG106"/>
    <mergeCell ref="AH106:AM106"/>
    <mergeCell ref="AN106:AS106"/>
    <mergeCell ref="Z96:AG96"/>
    <mergeCell ref="R91:Y91"/>
    <mergeCell ref="Z91:AG91"/>
    <mergeCell ref="K92:Q92"/>
    <mergeCell ref="R92:Y92"/>
    <mergeCell ref="Z92:AG92"/>
    <mergeCell ref="K93:Q93"/>
    <mergeCell ref="R93:Y93"/>
    <mergeCell ref="Z93:AG93"/>
    <mergeCell ref="R94:Y94"/>
    <mergeCell ref="Z94:AG94"/>
    <mergeCell ref="R95:Y95"/>
    <mergeCell ref="Z95:AG95"/>
    <mergeCell ref="R96:Y96"/>
    <mergeCell ref="R88:Y88"/>
    <mergeCell ref="Z88:AG88"/>
    <mergeCell ref="K89:Q89"/>
    <mergeCell ref="R89:Y89"/>
    <mergeCell ref="Z89:AG89"/>
    <mergeCell ref="K90:Q90"/>
    <mergeCell ref="R90:Y90"/>
    <mergeCell ref="Z90:AG90"/>
    <mergeCell ref="R85:Y85"/>
    <mergeCell ref="Z85:AG85"/>
    <mergeCell ref="K86:Q86"/>
    <mergeCell ref="R86:Y86"/>
    <mergeCell ref="Z86:AG86"/>
    <mergeCell ref="K87:Q87"/>
    <mergeCell ref="R87:Y87"/>
    <mergeCell ref="Z87:AG87"/>
    <mergeCell ref="R82:Y82"/>
    <mergeCell ref="Z82:AG82"/>
    <mergeCell ref="K83:Q83"/>
    <mergeCell ref="R83:Y83"/>
    <mergeCell ref="Z83:AG83"/>
    <mergeCell ref="K84:Q84"/>
    <mergeCell ref="R84:Y84"/>
    <mergeCell ref="Z84:AG84"/>
    <mergeCell ref="R75:Y75"/>
    <mergeCell ref="Z75:AG75"/>
    <mergeCell ref="R80:Y81"/>
    <mergeCell ref="Z80:AG81"/>
    <mergeCell ref="AH75:AO75"/>
    <mergeCell ref="K76:Q76"/>
    <mergeCell ref="R76:Y76"/>
    <mergeCell ref="Z76:AG76"/>
    <mergeCell ref="AH76:AO76"/>
    <mergeCell ref="K77:Q77"/>
    <mergeCell ref="R77:Y77"/>
    <mergeCell ref="Z77:AG77"/>
    <mergeCell ref="AH77:AO77"/>
    <mergeCell ref="R72:Y72"/>
    <mergeCell ref="Z72:AG72"/>
    <mergeCell ref="AH72:AO72"/>
    <mergeCell ref="K73:Q73"/>
    <mergeCell ref="R73:Y73"/>
    <mergeCell ref="Z73:AG73"/>
    <mergeCell ref="AH73:AO73"/>
    <mergeCell ref="K74:Q74"/>
    <mergeCell ref="R74:Y74"/>
    <mergeCell ref="Z74:AG74"/>
    <mergeCell ref="AH74:AO74"/>
    <mergeCell ref="AH69:AO69"/>
    <mergeCell ref="K70:Q70"/>
    <mergeCell ref="R70:Y70"/>
    <mergeCell ref="Z70:AG70"/>
    <mergeCell ref="AH70:AO70"/>
    <mergeCell ref="K71:Q71"/>
    <mergeCell ref="R71:Y71"/>
    <mergeCell ref="Z71:AG71"/>
    <mergeCell ref="AH71:AO71"/>
    <mergeCell ref="AH66:AO66"/>
    <mergeCell ref="K67:Q67"/>
    <mergeCell ref="R67:Y67"/>
    <mergeCell ref="Z67:AG67"/>
    <mergeCell ref="AH67:AO67"/>
    <mergeCell ref="K68:Q68"/>
    <mergeCell ref="R68:Y68"/>
    <mergeCell ref="Z68:AG68"/>
    <mergeCell ref="AH68:AO68"/>
    <mergeCell ref="AH63:AO63"/>
    <mergeCell ref="K64:Q64"/>
    <mergeCell ref="R64:Y64"/>
    <mergeCell ref="Z64:AG64"/>
    <mergeCell ref="AH64:AO64"/>
    <mergeCell ref="K65:Q65"/>
    <mergeCell ref="R65:Y65"/>
    <mergeCell ref="Z65:AG65"/>
    <mergeCell ref="AH65:AO65"/>
    <mergeCell ref="O54:W54"/>
    <mergeCell ref="X54:AF54"/>
    <mergeCell ref="J55:N55"/>
    <mergeCell ref="O55:W55"/>
    <mergeCell ref="X55:AF55"/>
    <mergeCell ref="X56:AF56"/>
    <mergeCell ref="A58:AS58"/>
    <mergeCell ref="K62:Q62"/>
    <mergeCell ref="R62:Y62"/>
    <mergeCell ref="Z62:AG62"/>
    <mergeCell ref="AH62:AO62"/>
    <mergeCell ref="AH60:AO61"/>
    <mergeCell ref="O51:W51"/>
    <mergeCell ref="X51:AF51"/>
    <mergeCell ref="J52:N52"/>
    <mergeCell ref="O52:W52"/>
    <mergeCell ref="X52:AF52"/>
    <mergeCell ref="J53:N53"/>
    <mergeCell ref="O53:W53"/>
    <mergeCell ref="X53:AF53"/>
    <mergeCell ref="J48:N48"/>
    <mergeCell ref="O48:W48"/>
    <mergeCell ref="X48:AF48"/>
    <mergeCell ref="J49:N49"/>
    <mergeCell ref="O49:W49"/>
    <mergeCell ref="X49:AF49"/>
    <mergeCell ref="J50:N50"/>
    <mergeCell ref="O50:W50"/>
    <mergeCell ref="X50:AF50"/>
    <mergeCell ref="O45:W45"/>
    <mergeCell ref="X45:AF45"/>
    <mergeCell ref="J46:N46"/>
    <mergeCell ref="O46:W46"/>
    <mergeCell ref="X46:AF46"/>
    <mergeCell ref="J47:N47"/>
    <mergeCell ref="O47:W47"/>
    <mergeCell ref="X47:AF47"/>
    <mergeCell ref="O42:W42"/>
    <mergeCell ref="X42:AF42"/>
    <mergeCell ref="J43:N43"/>
    <mergeCell ref="O43:W43"/>
    <mergeCell ref="X43:AF43"/>
    <mergeCell ref="J44:N44"/>
    <mergeCell ref="O44:W44"/>
    <mergeCell ref="X44:AF44"/>
    <mergeCell ref="O36:W36"/>
    <mergeCell ref="X36:AF36"/>
    <mergeCell ref="AG36:AO36"/>
    <mergeCell ref="J37:N37"/>
    <mergeCell ref="O37:W37"/>
    <mergeCell ref="X37:AF37"/>
    <mergeCell ref="AG37:AO37"/>
    <mergeCell ref="J38:N38"/>
    <mergeCell ref="O38:W38"/>
    <mergeCell ref="X38:AF38"/>
    <mergeCell ref="AG38:AO38"/>
    <mergeCell ref="O33:W33"/>
    <mergeCell ref="X33:AF33"/>
    <mergeCell ref="AG33:AO33"/>
    <mergeCell ref="J34:N34"/>
    <mergeCell ref="O34:W34"/>
    <mergeCell ref="X34:AF34"/>
    <mergeCell ref="AG34:AO34"/>
    <mergeCell ref="J35:N35"/>
    <mergeCell ref="O35:W35"/>
    <mergeCell ref="X35:AF35"/>
    <mergeCell ref="AG35:AO35"/>
    <mergeCell ref="O30:W30"/>
    <mergeCell ref="X30:AF30"/>
    <mergeCell ref="AG30:AO30"/>
    <mergeCell ref="J31:N31"/>
    <mergeCell ref="O31:W31"/>
    <mergeCell ref="X31:AF31"/>
    <mergeCell ref="AG31:AO31"/>
    <mergeCell ref="J32:N32"/>
    <mergeCell ref="O32:W32"/>
    <mergeCell ref="X32:AF32"/>
    <mergeCell ref="AG32:AO32"/>
    <mergeCell ref="O27:W27"/>
    <mergeCell ref="X27:AF27"/>
    <mergeCell ref="AG27:AO27"/>
    <mergeCell ref="J28:N28"/>
    <mergeCell ref="O28:W28"/>
    <mergeCell ref="X28:AF28"/>
    <mergeCell ref="AG28:AO28"/>
    <mergeCell ref="J29:N29"/>
    <mergeCell ref="O29:W29"/>
    <mergeCell ref="X29:AF29"/>
    <mergeCell ref="AG29:AO29"/>
    <mergeCell ref="A21:AS21"/>
    <mergeCell ref="B23:N23"/>
    <mergeCell ref="B24:N24"/>
    <mergeCell ref="J25:N25"/>
    <mergeCell ref="O25:W25"/>
    <mergeCell ref="X25:AF25"/>
    <mergeCell ref="AG25:AO25"/>
    <mergeCell ref="J26:N26"/>
    <mergeCell ref="O26:W26"/>
    <mergeCell ref="X26:AF26"/>
    <mergeCell ref="AG26:AO26"/>
    <mergeCell ref="O23:W24"/>
    <mergeCell ref="X23:AF24"/>
    <mergeCell ref="AG23:AO24"/>
    <mergeCell ref="B25:I26"/>
    <mergeCell ref="B16:H16"/>
    <mergeCell ref="I16:N16"/>
    <mergeCell ref="O16:T16"/>
    <mergeCell ref="U16:Z16"/>
    <mergeCell ref="B17:H17"/>
    <mergeCell ref="I17:N17"/>
    <mergeCell ref="O17:T17"/>
    <mergeCell ref="U17:Z17"/>
    <mergeCell ref="B18:H18"/>
    <mergeCell ref="I18:N18"/>
    <mergeCell ref="O18:T18"/>
    <mergeCell ref="U18:Z18"/>
    <mergeCell ref="B13:H13"/>
    <mergeCell ref="I13:N13"/>
    <mergeCell ref="O13:T13"/>
    <mergeCell ref="U13:Z13"/>
    <mergeCell ref="B14:H14"/>
    <mergeCell ref="I14:N14"/>
    <mergeCell ref="O14:T14"/>
    <mergeCell ref="U14:Z14"/>
    <mergeCell ref="B15:H15"/>
    <mergeCell ref="I15:N15"/>
    <mergeCell ref="O15:T15"/>
    <mergeCell ref="U15:Z15"/>
    <mergeCell ref="B10:H10"/>
    <mergeCell ref="I10:N10"/>
    <mergeCell ref="O10:T10"/>
    <mergeCell ref="U10:Z10"/>
    <mergeCell ref="AA10:AF10"/>
    <mergeCell ref="AG10:AL10"/>
    <mergeCell ref="AM10:AR10"/>
    <mergeCell ref="B12:H12"/>
    <mergeCell ref="I12:Z12"/>
    <mergeCell ref="B8:H8"/>
    <mergeCell ref="I8:N8"/>
    <mergeCell ref="O8:T8"/>
    <mergeCell ref="U8:Z8"/>
    <mergeCell ref="AA8:AF8"/>
    <mergeCell ref="AG8:AL8"/>
    <mergeCell ref="AM8:AR8"/>
    <mergeCell ref="B9:H9"/>
    <mergeCell ref="I9:N9"/>
    <mergeCell ref="O9:T9"/>
    <mergeCell ref="U9:Z9"/>
    <mergeCell ref="AA9:AF9"/>
    <mergeCell ref="AG9:AL9"/>
    <mergeCell ref="AM9:AR9"/>
    <mergeCell ref="B6:H6"/>
    <mergeCell ref="I6:N6"/>
    <mergeCell ref="O6:T6"/>
    <mergeCell ref="U6:Z6"/>
    <mergeCell ref="AA6:AF6"/>
    <mergeCell ref="AG6:AL6"/>
    <mergeCell ref="AM6:AR6"/>
    <mergeCell ref="B7:H7"/>
    <mergeCell ref="I7:N7"/>
    <mergeCell ref="O7:T7"/>
    <mergeCell ref="U7:Z7"/>
    <mergeCell ref="AA7:AF7"/>
    <mergeCell ref="AG7:AL7"/>
    <mergeCell ref="AM7:AR7"/>
    <mergeCell ref="A2:AS2"/>
    <mergeCell ref="AE3:AR3"/>
    <mergeCell ref="B4:H4"/>
    <mergeCell ref="I4:Z4"/>
    <mergeCell ref="AA4:AR4"/>
    <mergeCell ref="B5:H5"/>
    <mergeCell ref="I5:N5"/>
    <mergeCell ref="O5:T5"/>
    <mergeCell ref="U5:Z5"/>
    <mergeCell ref="AA5:AF5"/>
    <mergeCell ref="AG5:AL5"/>
    <mergeCell ref="AM5:AR5"/>
  </mergeCells>
  <phoneticPr fontId="37"/>
  <pageMargins left="0.75138888888888899" right="0.75138888888888899" top="0.78680555555555598" bottom="0.59027777777777801" header="0.51041666666666696" footer="0"/>
  <pageSetup paperSize="9" scale="97" firstPageNumber="40" pageOrder="overThenDown" orientation="portrait" useFirstPageNumber="1" r:id="rId1"/>
  <headerFooter scaleWithDoc="0" alignWithMargins="0"/>
  <rowBreaks count="1" manualBreakCount="1">
    <brk id="56" max="4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47"/>
  <sheetViews>
    <sheetView view="pageBreakPreview" zoomScaleNormal="100" zoomScaleSheetLayoutView="100" workbookViewId="0"/>
  </sheetViews>
  <sheetFormatPr defaultColWidth="9" defaultRowHeight="13.5"/>
  <cols>
    <col min="1" max="7" width="1.875" style="1" customWidth="1"/>
    <col min="8" max="10" width="2.25" style="1" customWidth="1"/>
    <col min="11" max="11" width="2" style="1" customWidth="1"/>
    <col min="12" max="12" width="1.875" style="1" customWidth="1"/>
    <col min="13" max="13" width="2.625" style="1" customWidth="1"/>
    <col min="14" max="53" width="1.875" style="1" customWidth="1"/>
    <col min="54" max="240" width="9" style="1"/>
    <col min="241" max="257" width="9" style="4"/>
  </cols>
  <sheetData>
    <row r="1" spans="1:257" ht="13.7" customHeight="1">
      <c r="A1" s="69"/>
      <c r="B1" s="69"/>
      <c r="C1" s="69"/>
      <c r="D1" s="69"/>
      <c r="E1" s="69"/>
      <c r="F1" s="69"/>
      <c r="G1" s="69"/>
      <c r="H1" s="90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98"/>
      <c r="AD1" s="70"/>
    </row>
    <row r="2" spans="1:257" s="87" customFormat="1">
      <c r="A2" s="229" t="s">
        <v>299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  <c r="IW2" s="91"/>
    </row>
    <row r="3" spans="1:257" s="87" customFormat="1" ht="13.7" customHeight="1">
      <c r="A3" s="3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  <c r="IW3" s="91"/>
    </row>
    <row r="4" spans="1:257" s="88" customFormat="1" ht="15" customHeight="1">
      <c r="A4" s="3"/>
      <c r="B4" s="673" t="s">
        <v>32</v>
      </c>
      <c r="C4" s="673"/>
      <c r="D4" s="673"/>
      <c r="E4" s="673"/>
      <c r="F4" s="673"/>
      <c r="G4" s="673"/>
      <c r="H4" s="527" t="s">
        <v>153</v>
      </c>
      <c r="I4" s="527"/>
      <c r="J4" s="527"/>
      <c r="K4" s="527"/>
      <c r="L4" s="527"/>
      <c r="M4" s="527"/>
      <c r="N4" s="252" t="s">
        <v>154</v>
      </c>
      <c r="O4" s="252"/>
      <c r="P4" s="252"/>
      <c r="Q4" s="252"/>
      <c r="R4" s="526"/>
      <c r="S4" s="252" t="s">
        <v>162</v>
      </c>
      <c r="T4" s="252"/>
      <c r="U4" s="252"/>
      <c r="V4" s="252"/>
      <c r="W4" s="252"/>
      <c r="X4" s="252"/>
      <c r="Y4" s="252"/>
      <c r="Z4" s="252"/>
      <c r="AA4" s="252"/>
      <c r="AB4" s="252"/>
      <c r="AC4" s="674" t="s">
        <v>109</v>
      </c>
      <c r="AD4" s="674"/>
      <c r="AE4" s="674"/>
      <c r="AF4" s="674"/>
      <c r="AG4" s="675"/>
      <c r="AH4" s="298" t="s">
        <v>156</v>
      </c>
      <c r="AI4" s="299"/>
      <c r="AJ4" s="299"/>
      <c r="AK4" s="299"/>
      <c r="AL4" s="299"/>
      <c r="AM4" s="300"/>
      <c r="AN4" s="298" t="s">
        <v>157</v>
      </c>
      <c r="AO4" s="299"/>
      <c r="AP4" s="299"/>
      <c r="AQ4" s="299"/>
      <c r="AR4" s="299"/>
      <c r="AS4" s="300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</row>
    <row r="5" spans="1:257" s="88" customFormat="1" ht="15" customHeight="1">
      <c r="A5" s="3"/>
      <c r="B5" s="670" t="s">
        <v>35</v>
      </c>
      <c r="C5" s="670"/>
      <c r="D5" s="670"/>
      <c r="E5" s="670"/>
      <c r="F5" s="670"/>
      <c r="G5" s="670"/>
      <c r="H5" s="527"/>
      <c r="I5" s="527"/>
      <c r="J5" s="527"/>
      <c r="K5" s="527"/>
      <c r="L5" s="527"/>
      <c r="M5" s="527"/>
      <c r="N5" s="252"/>
      <c r="O5" s="252"/>
      <c r="P5" s="252"/>
      <c r="Q5" s="252"/>
      <c r="R5" s="526"/>
      <c r="S5" s="252" t="s">
        <v>158</v>
      </c>
      <c r="T5" s="252"/>
      <c r="U5" s="252"/>
      <c r="V5" s="252"/>
      <c r="W5" s="252"/>
      <c r="X5" s="252" t="s">
        <v>159</v>
      </c>
      <c r="Y5" s="252"/>
      <c r="Z5" s="252"/>
      <c r="AA5" s="252"/>
      <c r="AB5" s="252"/>
      <c r="AC5" s="676" t="s">
        <v>160</v>
      </c>
      <c r="AD5" s="671"/>
      <c r="AE5" s="671"/>
      <c r="AF5" s="671"/>
      <c r="AG5" s="672"/>
      <c r="AH5" s="311" t="s">
        <v>161</v>
      </c>
      <c r="AI5" s="312"/>
      <c r="AJ5" s="312"/>
      <c r="AK5" s="312"/>
      <c r="AL5" s="312"/>
      <c r="AM5" s="313"/>
      <c r="AN5" s="311" t="s">
        <v>161</v>
      </c>
      <c r="AO5" s="312"/>
      <c r="AP5" s="312"/>
      <c r="AQ5" s="312"/>
      <c r="AR5" s="312"/>
      <c r="AS5" s="313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</row>
    <row r="6" spans="1:257" s="88" customFormat="1" ht="15" customHeight="1">
      <c r="A6" s="3"/>
      <c r="B6" s="677" t="s">
        <v>275</v>
      </c>
      <c r="C6" s="677"/>
      <c r="D6" s="677"/>
      <c r="E6" s="677"/>
      <c r="F6" s="677"/>
      <c r="G6" s="677"/>
      <c r="H6" s="678">
        <v>340917485</v>
      </c>
      <c r="I6" s="678"/>
      <c r="J6" s="678"/>
      <c r="K6" s="678"/>
      <c r="L6" s="678"/>
      <c r="M6" s="678"/>
      <c r="N6" s="679">
        <v>158672</v>
      </c>
      <c r="O6" s="679"/>
      <c r="P6" s="679"/>
      <c r="Q6" s="679"/>
      <c r="R6" s="679"/>
      <c r="S6" s="678">
        <v>11188</v>
      </c>
      <c r="T6" s="678"/>
      <c r="U6" s="678"/>
      <c r="V6" s="678"/>
      <c r="W6" s="678"/>
      <c r="X6" s="680">
        <v>6749</v>
      </c>
      <c r="Y6" s="678"/>
      <c r="Z6" s="678"/>
      <c r="AA6" s="678"/>
      <c r="AB6" s="678"/>
      <c r="AC6" s="654">
        <f t="shared" ref="AC6" si="0">ROUND(X6/S6*100,2)</f>
        <v>60.32</v>
      </c>
      <c r="AD6" s="655"/>
      <c r="AE6" s="655"/>
      <c r="AF6" s="655"/>
      <c r="AG6" s="655"/>
      <c r="AH6" s="681">
        <f t="shared" ref="AH6:AH9" si="1">IF(ISERR(H6/N6)=TRUE,"",ROUND(H6/N6,0))</f>
        <v>2149</v>
      </c>
      <c r="AI6" s="682"/>
      <c r="AJ6" s="682"/>
      <c r="AK6" s="682"/>
      <c r="AL6" s="682"/>
      <c r="AM6" s="683"/>
      <c r="AN6" s="682">
        <f t="shared" ref="AN6:AN8" si="2">IF(ISERR(H6/S6)=TRUE,"",ROUND(H6/S6,0))</f>
        <v>30472</v>
      </c>
      <c r="AO6" s="682"/>
      <c r="AP6" s="682"/>
      <c r="AQ6" s="682"/>
      <c r="AR6" s="682"/>
      <c r="AS6" s="683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</row>
    <row r="7" spans="1:257" s="88" customFormat="1" ht="15" customHeight="1">
      <c r="A7" s="3"/>
      <c r="B7" s="677" t="s">
        <v>330</v>
      </c>
      <c r="C7" s="677"/>
      <c r="D7" s="677"/>
      <c r="E7" s="677"/>
      <c r="F7" s="677"/>
      <c r="G7" s="677"/>
      <c r="H7" s="678">
        <v>330753836</v>
      </c>
      <c r="I7" s="678"/>
      <c r="J7" s="678"/>
      <c r="K7" s="678"/>
      <c r="L7" s="678"/>
      <c r="M7" s="678"/>
      <c r="N7" s="679">
        <v>152145</v>
      </c>
      <c r="O7" s="679"/>
      <c r="P7" s="679"/>
      <c r="Q7" s="679"/>
      <c r="R7" s="679"/>
      <c r="S7" s="678">
        <v>10912</v>
      </c>
      <c r="T7" s="678"/>
      <c r="U7" s="678"/>
      <c r="V7" s="678"/>
      <c r="W7" s="678"/>
      <c r="X7" s="680">
        <v>6519</v>
      </c>
      <c r="Y7" s="678"/>
      <c r="Z7" s="678"/>
      <c r="AA7" s="678"/>
      <c r="AB7" s="678"/>
      <c r="AC7" s="654">
        <f t="shared" ref="AC7:AC8" si="3">ROUND(X7/S7*100,2)</f>
        <v>59.74</v>
      </c>
      <c r="AD7" s="655"/>
      <c r="AE7" s="655"/>
      <c r="AF7" s="655"/>
      <c r="AG7" s="655"/>
      <c r="AH7" s="651">
        <f t="shared" si="1"/>
        <v>2174</v>
      </c>
      <c r="AI7" s="652"/>
      <c r="AJ7" s="652"/>
      <c r="AK7" s="652"/>
      <c r="AL7" s="652"/>
      <c r="AM7" s="653"/>
      <c r="AN7" s="652">
        <f t="shared" si="2"/>
        <v>30311</v>
      </c>
      <c r="AO7" s="652"/>
      <c r="AP7" s="652"/>
      <c r="AQ7" s="652"/>
      <c r="AR7" s="652"/>
      <c r="AS7" s="653"/>
      <c r="BC7" s="179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</row>
    <row r="8" spans="1:257" s="88" customFormat="1" ht="15" customHeight="1">
      <c r="A8" s="3"/>
      <c r="B8" s="677" t="s">
        <v>328</v>
      </c>
      <c r="C8" s="677"/>
      <c r="D8" s="677"/>
      <c r="E8" s="677"/>
      <c r="F8" s="677"/>
      <c r="G8" s="677"/>
      <c r="H8" s="678">
        <v>263533329</v>
      </c>
      <c r="I8" s="678"/>
      <c r="J8" s="678"/>
      <c r="K8" s="678"/>
      <c r="L8" s="678"/>
      <c r="M8" s="678"/>
      <c r="N8" s="679">
        <v>118876</v>
      </c>
      <c r="O8" s="679"/>
      <c r="P8" s="679"/>
      <c r="Q8" s="679"/>
      <c r="R8" s="679"/>
      <c r="S8" s="678">
        <v>10744</v>
      </c>
      <c r="T8" s="678"/>
      <c r="U8" s="678"/>
      <c r="V8" s="678"/>
      <c r="W8" s="678"/>
      <c r="X8" s="680">
        <v>8267</v>
      </c>
      <c r="Y8" s="678"/>
      <c r="Z8" s="678"/>
      <c r="AA8" s="678"/>
      <c r="AB8" s="678"/>
      <c r="AC8" s="654">
        <f t="shared" si="3"/>
        <v>76.95</v>
      </c>
      <c r="AD8" s="655"/>
      <c r="AE8" s="655"/>
      <c r="AF8" s="655"/>
      <c r="AG8" s="655"/>
      <c r="AH8" s="651">
        <f t="shared" si="1"/>
        <v>2217</v>
      </c>
      <c r="AI8" s="652"/>
      <c r="AJ8" s="652"/>
      <c r="AK8" s="652"/>
      <c r="AL8" s="652"/>
      <c r="AM8" s="653"/>
      <c r="AN8" s="652">
        <f t="shared" si="2"/>
        <v>24528</v>
      </c>
      <c r="AO8" s="652"/>
      <c r="AP8" s="652"/>
      <c r="AQ8" s="652"/>
      <c r="AR8" s="652"/>
      <c r="AS8" s="653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</row>
    <row r="9" spans="1:257" s="88" customFormat="1" ht="15" customHeight="1">
      <c r="A9" s="3"/>
      <c r="B9" s="677" t="s">
        <v>352</v>
      </c>
      <c r="C9" s="677"/>
      <c r="D9" s="677"/>
      <c r="E9" s="677"/>
      <c r="F9" s="677"/>
      <c r="G9" s="677"/>
      <c r="H9" s="678">
        <v>296295349</v>
      </c>
      <c r="I9" s="678"/>
      <c r="J9" s="678"/>
      <c r="K9" s="678"/>
      <c r="L9" s="678"/>
      <c r="M9" s="678"/>
      <c r="N9" s="679">
        <v>131072</v>
      </c>
      <c r="O9" s="679"/>
      <c r="P9" s="679"/>
      <c r="Q9" s="679"/>
      <c r="R9" s="679"/>
      <c r="S9" s="678">
        <v>10571</v>
      </c>
      <c r="T9" s="678"/>
      <c r="U9" s="678"/>
      <c r="V9" s="678"/>
      <c r="W9" s="678"/>
      <c r="X9" s="680">
        <v>5898</v>
      </c>
      <c r="Y9" s="678"/>
      <c r="Z9" s="678"/>
      <c r="AA9" s="678"/>
      <c r="AB9" s="678"/>
      <c r="AC9" s="654">
        <f>ROUND(X9/S9*100,2)</f>
        <v>55.79</v>
      </c>
      <c r="AD9" s="655"/>
      <c r="AE9" s="655"/>
      <c r="AF9" s="655"/>
      <c r="AG9" s="655"/>
      <c r="AH9" s="651">
        <f t="shared" si="1"/>
        <v>2261</v>
      </c>
      <c r="AI9" s="652"/>
      <c r="AJ9" s="652"/>
      <c r="AK9" s="652"/>
      <c r="AL9" s="652"/>
      <c r="AM9" s="653"/>
      <c r="AN9" s="652">
        <f>IF(ISERR(H9/S9)=TRUE,"",ROUND(H9/S9,0))</f>
        <v>28029</v>
      </c>
      <c r="AO9" s="652"/>
      <c r="AP9" s="652"/>
      <c r="AQ9" s="652"/>
      <c r="AR9" s="652"/>
      <c r="AS9" s="653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</row>
    <row r="10" spans="1:257" s="88" customFormat="1" ht="15" customHeight="1">
      <c r="A10" s="3"/>
      <c r="B10" s="684" t="s">
        <v>368</v>
      </c>
      <c r="C10" s="684"/>
      <c r="D10" s="684"/>
      <c r="E10" s="684"/>
      <c r="F10" s="684"/>
      <c r="G10" s="684"/>
      <c r="H10" s="685">
        <v>336944361</v>
      </c>
      <c r="I10" s="685"/>
      <c r="J10" s="685"/>
      <c r="K10" s="685"/>
      <c r="L10" s="685"/>
      <c r="M10" s="685"/>
      <c r="N10" s="686">
        <v>139472</v>
      </c>
      <c r="O10" s="686"/>
      <c r="P10" s="686"/>
      <c r="Q10" s="686"/>
      <c r="R10" s="686"/>
      <c r="S10" s="685">
        <v>10353</v>
      </c>
      <c r="T10" s="685"/>
      <c r="U10" s="685"/>
      <c r="V10" s="685"/>
      <c r="W10" s="685"/>
      <c r="X10" s="687">
        <v>6184</v>
      </c>
      <c r="Y10" s="685"/>
      <c r="Z10" s="685"/>
      <c r="AA10" s="685"/>
      <c r="AB10" s="685"/>
      <c r="AC10" s="688">
        <f>ROUND(X10/S10*100,2)</f>
        <v>59.73</v>
      </c>
      <c r="AD10" s="689"/>
      <c r="AE10" s="689"/>
      <c r="AF10" s="689"/>
      <c r="AG10" s="689"/>
      <c r="AH10" s="690">
        <f>IF(ISERR(H10/N10)=TRUE,"",ROUND(H10/N10,0))</f>
        <v>2416</v>
      </c>
      <c r="AI10" s="661"/>
      <c r="AJ10" s="661"/>
      <c r="AK10" s="661"/>
      <c r="AL10" s="661"/>
      <c r="AM10" s="662"/>
      <c r="AN10" s="661">
        <f>IF(ISERR(H10/S10)=TRUE,"",ROUND(H10/S10,0))</f>
        <v>32546</v>
      </c>
      <c r="AO10" s="661"/>
      <c r="AP10" s="661"/>
      <c r="AQ10" s="661"/>
      <c r="AR10" s="661"/>
      <c r="AS10" s="66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</row>
    <row r="11" spans="1:257" s="87" customFormat="1" ht="13.7" customHeight="1">
      <c r="A11" s="3"/>
      <c r="B11" s="9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R11" s="91"/>
      <c r="AS11" s="56" t="s">
        <v>86</v>
      </c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  <c r="IW11" s="91"/>
    </row>
    <row r="12" spans="1:257" s="62" customFormat="1" ht="12">
      <c r="A12" s="3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</row>
    <row r="13" spans="1:257" s="62" customFormat="1" ht="14.25">
      <c r="A13" s="229" t="s">
        <v>316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16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</row>
    <row r="14" spans="1:257" s="62" customFormat="1" ht="13.7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</row>
    <row r="15" spans="1:257" s="89" customFormat="1" ht="15" customHeight="1">
      <c r="A15" s="8"/>
      <c r="B15" s="673" t="s">
        <v>32</v>
      </c>
      <c r="C15" s="673"/>
      <c r="D15" s="673"/>
      <c r="E15" s="673"/>
      <c r="F15" s="673"/>
      <c r="G15" s="673"/>
      <c r="H15" s="526" t="s">
        <v>153</v>
      </c>
      <c r="I15" s="526"/>
      <c r="J15" s="526"/>
      <c r="K15" s="526"/>
      <c r="L15" s="526"/>
      <c r="M15" s="526"/>
      <c r="N15" s="252" t="s">
        <v>154</v>
      </c>
      <c r="O15" s="252"/>
      <c r="P15" s="252"/>
      <c r="Q15" s="252"/>
      <c r="R15" s="526"/>
      <c r="S15" s="252" t="s">
        <v>162</v>
      </c>
      <c r="T15" s="252"/>
      <c r="U15" s="252"/>
      <c r="V15" s="252"/>
      <c r="W15" s="252"/>
      <c r="X15" s="252"/>
      <c r="Y15" s="252"/>
      <c r="Z15" s="252"/>
      <c r="AA15" s="252"/>
      <c r="AB15" s="252"/>
      <c r="AC15" s="674" t="s">
        <v>109</v>
      </c>
      <c r="AD15" s="674"/>
      <c r="AE15" s="674"/>
      <c r="AF15" s="674"/>
      <c r="AG15" s="675"/>
      <c r="AH15" s="298" t="s">
        <v>156</v>
      </c>
      <c r="AI15" s="299"/>
      <c r="AJ15" s="299"/>
      <c r="AK15" s="299"/>
      <c r="AL15" s="299"/>
      <c r="AM15" s="300"/>
      <c r="AN15" s="298" t="s">
        <v>157</v>
      </c>
      <c r="AO15" s="299"/>
      <c r="AP15" s="299"/>
      <c r="AQ15" s="299"/>
      <c r="AR15" s="299"/>
      <c r="AS15" s="300"/>
      <c r="AT15" s="7"/>
      <c r="AU15" s="8"/>
      <c r="AV15" s="8"/>
      <c r="AW15" s="8"/>
      <c r="AX15" s="8"/>
      <c r="AY15" s="8"/>
      <c r="AZ15" s="8"/>
      <c r="BA15" s="8"/>
      <c r="BB15" s="8"/>
      <c r="BC15" s="3"/>
      <c r="BD15" s="3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</row>
    <row r="16" spans="1:257" s="89" customFormat="1" ht="15" customHeight="1">
      <c r="A16" s="8"/>
      <c r="B16" s="670" t="s">
        <v>35</v>
      </c>
      <c r="C16" s="670"/>
      <c r="D16" s="670"/>
      <c r="E16" s="670"/>
      <c r="F16" s="670"/>
      <c r="G16" s="670"/>
      <c r="H16" s="526"/>
      <c r="I16" s="526"/>
      <c r="J16" s="526"/>
      <c r="K16" s="526"/>
      <c r="L16" s="526"/>
      <c r="M16" s="526"/>
      <c r="N16" s="252"/>
      <c r="O16" s="252"/>
      <c r="P16" s="252"/>
      <c r="Q16" s="252"/>
      <c r="R16" s="526"/>
      <c r="S16" s="252" t="s">
        <v>158</v>
      </c>
      <c r="T16" s="252"/>
      <c r="U16" s="252"/>
      <c r="V16" s="252"/>
      <c r="W16" s="252"/>
      <c r="X16" s="252" t="s">
        <v>159</v>
      </c>
      <c r="Y16" s="252"/>
      <c r="Z16" s="252"/>
      <c r="AA16" s="252"/>
      <c r="AB16" s="252"/>
      <c r="AC16" s="671" t="s">
        <v>160</v>
      </c>
      <c r="AD16" s="671"/>
      <c r="AE16" s="671"/>
      <c r="AF16" s="671"/>
      <c r="AG16" s="672"/>
      <c r="AH16" s="607" t="s">
        <v>161</v>
      </c>
      <c r="AI16" s="525"/>
      <c r="AJ16" s="525"/>
      <c r="AK16" s="525"/>
      <c r="AL16" s="525"/>
      <c r="AM16" s="641"/>
      <c r="AN16" s="311" t="s">
        <v>161</v>
      </c>
      <c r="AO16" s="312"/>
      <c r="AP16" s="312"/>
      <c r="AQ16" s="312"/>
      <c r="AR16" s="312"/>
      <c r="AS16" s="313"/>
      <c r="AT16" s="7"/>
      <c r="AU16" s="8"/>
      <c r="AV16" s="8"/>
      <c r="AW16" s="8"/>
      <c r="AX16" s="8"/>
      <c r="AY16" s="8"/>
      <c r="AZ16" s="8"/>
      <c r="BA16" s="8"/>
      <c r="BB16" s="8"/>
      <c r="BC16" s="3"/>
      <c r="BD16" s="3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</row>
    <row r="17" spans="1:257" s="89" customFormat="1" ht="15" customHeight="1">
      <c r="A17" s="8"/>
      <c r="B17" s="657" t="s">
        <v>275</v>
      </c>
      <c r="C17" s="657"/>
      <c r="D17" s="657"/>
      <c r="E17" s="657"/>
      <c r="F17" s="657"/>
      <c r="G17" s="657"/>
      <c r="H17" s="678">
        <v>137533395</v>
      </c>
      <c r="I17" s="678"/>
      <c r="J17" s="678"/>
      <c r="K17" s="678"/>
      <c r="L17" s="678"/>
      <c r="M17" s="678"/>
      <c r="N17" s="679">
        <v>21298</v>
      </c>
      <c r="O17" s="679"/>
      <c r="P17" s="679"/>
      <c r="Q17" s="679"/>
      <c r="R17" s="679"/>
      <c r="S17" s="678">
        <v>798</v>
      </c>
      <c r="T17" s="678"/>
      <c r="U17" s="678"/>
      <c r="V17" s="678"/>
      <c r="W17" s="691"/>
      <c r="X17" s="652">
        <v>643</v>
      </c>
      <c r="Y17" s="652"/>
      <c r="Z17" s="652"/>
      <c r="AA17" s="652"/>
      <c r="AB17" s="652"/>
      <c r="AC17" s="659">
        <f t="shared" ref="AC17:AC20" si="4">ROUND(X17/S17*100,2)</f>
        <v>80.58</v>
      </c>
      <c r="AD17" s="659"/>
      <c r="AE17" s="659"/>
      <c r="AF17" s="659"/>
      <c r="AG17" s="659"/>
      <c r="AH17" s="658">
        <f t="shared" ref="AH17:AH20" si="5">IF(ISERR(H17/N17)=TRUE,"",ROUND(H17/N17,0))</f>
        <v>6458</v>
      </c>
      <c r="AI17" s="658"/>
      <c r="AJ17" s="658"/>
      <c r="AK17" s="658"/>
      <c r="AL17" s="658"/>
      <c r="AM17" s="651"/>
      <c r="AN17" s="681">
        <f t="shared" ref="AN17:AN20" si="6">IF(ISERR(H17/S17)=TRUE,"",ROUND(H17/S17,0))</f>
        <v>172348</v>
      </c>
      <c r="AO17" s="682"/>
      <c r="AP17" s="682"/>
      <c r="AQ17" s="682"/>
      <c r="AR17" s="682"/>
      <c r="AS17" s="683"/>
      <c r="AT17" s="99"/>
      <c r="AU17" s="8"/>
      <c r="AV17" s="8"/>
      <c r="AW17" s="8"/>
      <c r="AX17" s="8"/>
      <c r="AY17" s="3"/>
      <c r="AZ17" s="3"/>
      <c r="BA17" s="3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</row>
    <row r="18" spans="1:257" s="89" customFormat="1" ht="15" customHeight="1">
      <c r="A18" s="8"/>
      <c r="B18" s="657" t="s">
        <v>330</v>
      </c>
      <c r="C18" s="657"/>
      <c r="D18" s="657"/>
      <c r="E18" s="657"/>
      <c r="F18" s="657"/>
      <c r="G18" s="657"/>
      <c r="H18" s="678">
        <v>137969032</v>
      </c>
      <c r="I18" s="678"/>
      <c r="J18" s="678"/>
      <c r="K18" s="678"/>
      <c r="L18" s="678"/>
      <c r="M18" s="678"/>
      <c r="N18" s="679">
        <v>21464</v>
      </c>
      <c r="O18" s="679"/>
      <c r="P18" s="679"/>
      <c r="Q18" s="679"/>
      <c r="R18" s="679"/>
      <c r="S18" s="678">
        <v>799</v>
      </c>
      <c r="T18" s="678"/>
      <c r="U18" s="678"/>
      <c r="V18" s="678"/>
      <c r="W18" s="691"/>
      <c r="X18" s="652">
        <v>643</v>
      </c>
      <c r="Y18" s="652"/>
      <c r="Z18" s="652"/>
      <c r="AA18" s="652"/>
      <c r="AB18" s="652"/>
      <c r="AC18" s="659">
        <f t="shared" si="4"/>
        <v>80.48</v>
      </c>
      <c r="AD18" s="659"/>
      <c r="AE18" s="659"/>
      <c r="AF18" s="659"/>
      <c r="AG18" s="659"/>
      <c r="AH18" s="658">
        <f t="shared" si="5"/>
        <v>6428</v>
      </c>
      <c r="AI18" s="658"/>
      <c r="AJ18" s="658"/>
      <c r="AK18" s="658"/>
      <c r="AL18" s="658"/>
      <c r="AM18" s="651"/>
      <c r="AN18" s="651">
        <f t="shared" si="6"/>
        <v>172677</v>
      </c>
      <c r="AO18" s="652"/>
      <c r="AP18" s="652"/>
      <c r="AQ18" s="652"/>
      <c r="AR18" s="652"/>
      <c r="AS18" s="653"/>
      <c r="AT18" s="99"/>
      <c r="AU18" s="8"/>
      <c r="AV18" s="8"/>
      <c r="AW18" s="8"/>
      <c r="AX18" s="8"/>
      <c r="AY18" s="8"/>
      <c r="AZ18" s="8"/>
      <c r="BA18" s="8"/>
      <c r="BB18" s="8"/>
      <c r="BC18" s="3"/>
      <c r="BD18" s="3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</row>
    <row r="19" spans="1:257" s="89" customFormat="1" ht="15" customHeight="1">
      <c r="A19" s="8"/>
      <c r="B19" s="657" t="s">
        <v>328</v>
      </c>
      <c r="C19" s="657"/>
      <c r="D19" s="657"/>
      <c r="E19" s="657"/>
      <c r="F19" s="657"/>
      <c r="G19" s="657"/>
      <c r="H19" s="678">
        <v>123845671</v>
      </c>
      <c r="I19" s="678"/>
      <c r="J19" s="678"/>
      <c r="K19" s="678"/>
      <c r="L19" s="678"/>
      <c r="M19" s="678"/>
      <c r="N19" s="679">
        <v>20362</v>
      </c>
      <c r="O19" s="679"/>
      <c r="P19" s="679"/>
      <c r="Q19" s="679"/>
      <c r="R19" s="679"/>
      <c r="S19" s="678">
        <v>814</v>
      </c>
      <c r="T19" s="678"/>
      <c r="U19" s="678"/>
      <c r="V19" s="678"/>
      <c r="W19" s="691"/>
      <c r="X19" s="652">
        <v>631</v>
      </c>
      <c r="Y19" s="652"/>
      <c r="Z19" s="652"/>
      <c r="AA19" s="652"/>
      <c r="AB19" s="652"/>
      <c r="AC19" s="659">
        <f t="shared" si="4"/>
        <v>77.52</v>
      </c>
      <c r="AD19" s="659"/>
      <c r="AE19" s="659"/>
      <c r="AF19" s="659"/>
      <c r="AG19" s="659"/>
      <c r="AH19" s="658">
        <f t="shared" si="5"/>
        <v>6082</v>
      </c>
      <c r="AI19" s="658"/>
      <c r="AJ19" s="658"/>
      <c r="AK19" s="658"/>
      <c r="AL19" s="658"/>
      <c r="AM19" s="651"/>
      <c r="AN19" s="651">
        <f t="shared" si="6"/>
        <v>152145</v>
      </c>
      <c r="AO19" s="652"/>
      <c r="AP19" s="652"/>
      <c r="AQ19" s="652"/>
      <c r="AR19" s="652"/>
      <c r="AS19" s="653"/>
      <c r="AT19" s="99"/>
      <c r="AU19" s="8"/>
      <c r="AV19" s="8"/>
      <c r="AW19" s="8"/>
      <c r="AX19" s="8"/>
      <c r="AY19" s="8"/>
      <c r="AZ19" s="8"/>
      <c r="BA19" s="8"/>
      <c r="BB19" s="8"/>
      <c r="BC19" s="3"/>
      <c r="BD19" s="3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</row>
    <row r="20" spans="1:257" s="89" customFormat="1" ht="15" customHeight="1">
      <c r="A20" s="8"/>
      <c r="B20" s="657" t="s">
        <v>354</v>
      </c>
      <c r="C20" s="657"/>
      <c r="D20" s="657"/>
      <c r="E20" s="657"/>
      <c r="F20" s="657"/>
      <c r="G20" s="657"/>
      <c r="H20" s="678">
        <v>126824524</v>
      </c>
      <c r="I20" s="678"/>
      <c r="J20" s="678"/>
      <c r="K20" s="678"/>
      <c r="L20" s="678"/>
      <c r="M20" s="678"/>
      <c r="N20" s="679">
        <v>21987</v>
      </c>
      <c r="O20" s="679"/>
      <c r="P20" s="679"/>
      <c r="Q20" s="679"/>
      <c r="R20" s="679"/>
      <c r="S20" s="678">
        <v>843</v>
      </c>
      <c r="T20" s="678"/>
      <c r="U20" s="678"/>
      <c r="V20" s="678"/>
      <c r="W20" s="691"/>
      <c r="X20" s="652">
        <v>667</v>
      </c>
      <c r="Y20" s="652"/>
      <c r="Z20" s="652"/>
      <c r="AA20" s="652"/>
      <c r="AB20" s="652"/>
      <c r="AC20" s="659">
        <f t="shared" si="4"/>
        <v>79.12</v>
      </c>
      <c r="AD20" s="659"/>
      <c r="AE20" s="659"/>
      <c r="AF20" s="659"/>
      <c r="AG20" s="659"/>
      <c r="AH20" s="658">
        <f t="shared" si="5"/>
        <v>5768</v>
      </c>
      <c r="AI20" s="658"/>
      <c r="AJ20" s="658"/>
      <c r="AK20" s="658"/>
      <c r="AL20" s="658"/>
      <c r="AM20" s="651"/>
      <c r="AN20" s="651">
        <f t="shared" si="6"/>
        <v>150444</v>
      </c>
      <c r="AO20" s="652"/>
      <c r="AP20" s="652"/>
      <c r="AQ20" s="652"/>
      <c r="AR20" s="652"/>
      <c r="AS20" s="653"/>
      <c r="AT20" s="99"/>
      <c r="AU20" s="8"/>
      <c r="AV20" s="8"/>
      <c r="AW20" s="8"/>
      <c r="AX20" s="8"/>
      <c r="AY20" s="8"/>
      <c r="AZ20" s="8"/>
      <c r="BA20" s="8"/>
      <c r="BB20" s="8"/>
      <c r="BC20" s="3"/>
      <c r="BD20" s="3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</row>
    <row r="21" spans="1:257" s="89" customFormat="1" ht="15" customHeight="1">
      <c r="A21" s="8"/>
      <c r="B21" s="692" t="s">
        <v>373</v>
      </c>
      <c r="C21" s="692"/>
      <c r="D21" s="692"/>
      <c r="E21" s="692"/>
      <c r="F21" s="692"/>
      <c r="G21" s="692"/>
      <c r="H21" s="678">
        <v>133673113</v>
      </c>
      <c r="I21" s="678"/>
      <c r="J21" s="678"/>
      <c r="K21" s="678"/>
      <c r="L21" s="678"/>
      <c r="M21" s="678"/>
      <c r="N21" s="679">
        <v>22588</v>
      </c>
      <c r="O21" s="679"/>
      <c r="P21" s="679"/>
      <c r="Q21" s="679"/>
      <c r="R21" s="679"/>
      <c r="S21" s="678">
        <v>859</v>
      </c>
      <c r="T21" s="678"/>
      <c r="U21" s="678"/>
      <c r="V21" s="678"/>
      <c r="W21" s="691"/>
      <c r="X21" s="652">
        <v>691</v>
      </c>
      <c r="Y21" s="652"/>
      <c r="Z21" s="652"/>
      <c r="AA21" s="652"/>
      <c r="AB21" s="652"/>
      <c r="AC21" s="659">
        <f>ROUND(X21/S21*100,2)</f>
        <v>80.44</v>
      </c>
      <c r="AD21" s="659"/>
      <c r="AE21" s="659"/>
      <c r="AF21" s="659"/>
      <c r="AG21" s="659"/>
      <c r="AH21" s="658">
        <f>IF(ISERR(H21/N21)=TRUE,"",ROUND(H21/N21,0))</f>
        <v>5918</v>
      </c>
      <c r="AI21" s="658"/>
      <c r="AJ21" s="658"/>
      <c r="AK21" s="658"/>
      <c r="AL21" s="658"/>
      <c r="AM21" s="651"/>
      <c r="AN21" s="690">
        <f>IF(ISERR(H21/S21)=TRUE,"",ROUND(H21/S21,0))</f>
        <v>155615</v>
      </c>
      <c r="AO21" s="661"/>
      <c r="AP21" s="661"/>
      <c r="AQ21" s="661"/>
      <c r="AR21" s="661"/>
      <c r="AS21" s="662"/>
      <c r="AT21" s="99"/>
      <c r="AU21" s="8"/>
      <c r="AV21" s="8"/>
      <c r="AW21" s="8"/>
      <c r="AX21" s="8"/>
      <c r="AY21" s="8"/>
      <c r="AZ21" s="8"/>
      <c r="BA21" s="8"/>
      <c r="BB21" s="8"/>
      <c r="BC21" s="3"/>
      <c r="BD21" s="3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</row>
    <row r="22" spans="1:257" s="62" customFormat="1" ht="13.7" customHeight="1">
      <c r="A22" s="3"/>
      <c r="B22" s="3"/>
      <c r="C22" s="7"/>
      <c r="D22" s="7"/>
      <c r="E22" s="7"/>
      <c r="F22" s="7"/>
      <c r="G22" s="7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"/>
      <c r="AO22" s="7"/>
      <c r="AP22" s="7"/>
      <c r="AR22" s="7"/>
      <c r="AS22" s="56" t="s">
        <v>86</v>
      </c>
      <c r="AT22" s="8"/>
      <c r="AU22" s="8"/>
      <c r="AV22" s="8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</row>
    <row r="24" spans="1:257" s="62" customFormat="1">
      <c r="A24" s="229" t="s">
        <v>300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698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</row>
    <row r="25" spans="1:257" s="62" customFormat="1" ht="13.7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3"/>
      <c r="AS25" s="698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</row>
    <row r="26" spans="1:257" s="62" customFormat="1" ht="15" customHeight="1">
      <c r="A26" s="93"/>
      <c r="B26" s="673" t="s">
        <v>32</v>
      </c>
      <c r="C26" s="673"/>
      <c r="D26" s="673"/>
      <c r="E26" s="673"/>
      <c r="F26" s="673"/>
      <c r="G26" s="673"/>
      <c r="H26" s="252" t="s">
        <v>153</v>
      </c>
      <c r="I26" s="252"/>
      <c r="J26" s="252"/>
      <c r="K26" s="252"/>
      <c r="L26" s="252"/>
      <c r="M26" s="252"/>
      <c r="N26" s="252" t="s">
        <v>154</v>
      </c>
      <c r="O26" s="252"/>
      <c r="P26" s="252"/>
      <c r="Q26" s="252"/>
      <c r="R26" s="526"/>
      <c r="S26" s="252" t="s">
        <v>162</v>
      </c>
      <c r="T26" s="252"/>
      <c r="U26" s="252"/>
      <c r="V26" s="252"/>
      <c r="W26" s="252"/>
      <c r="X26" s="252"/>
      <c r="Y26" s="252"/>
      <c r="Z26" s="252"/>
      <c r="AA26" s="252"/>
      <c r="AB26" s="252"/>
      <c r="AC26" s="674" t="s">
        <v>109</v>
      </c>
      <c r="AD26" s="674"/>
      <c r="AE26" s="674"/>
      <c r="AF26" s="674"/>
      <c r="AG26" s="675"/>
      <c r="AH26" s="298" t="s">
        <v>156</v>
      </c>
      <c r="AI26" s="299"/>
      <c r="AJ26" s="299"/>
      <c r="AK26" s="299"/>
      <c r="AL26" s="299"/>
      <c r="AM26" s="300"/>
      <c r="AN26" s="298" t="s">
        <v>157</v>
      </c>
      <c r="AO26" s="299"/>
      <c r="AP26" s="299"/>
      <c r="AQ26" s="299"/>
      <c r="AR26" s="299"/>
      <c r="AS26" s="300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</row>
    <row r="27" spans="1:257" s="62" customFormat="1" ht="15" customHeight="1">
      <c r="A27" s="93"/>
      <c r="B27" s="670" t="s">
        <v>35</v>
      </c>
      <c r="C27" s="670"/>
      <c r="D27" s="670"/>
      <c r="E27" s="670"/>
      <c r="F27" s="670"/>
      <c r="G27" s="670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526"/>
      <c r="S27" s="252" t="s">
        <v>158</v>
      </c>
      <c r="T27" s="252"/>
      <c r="U27" s="252"/>
      <c r="V27" s="252"/>
      <c r="W27" s="252"/>
      <c r="X27" s="252" t="s">
        <v>159</v>
      </c>
      <c r="Y27" s="252"/>
      <c r="Z27" s="252"/>
      <c r="AA27" s="252"/>
      <c r="AB27" s="252"/>
      <c r="AC27" s="693" t="s">
        <v>160</v>
      </c>
      <c r="AD27" s="213"/>
      <c r="AE27" s="213"/>
      <c r="AF27" s="213"/>
      <c r="AG27" s="694"/>
      <c r="AH27" s="311" t="s">
        <v>161</v>
      </c>
      <c r="AI27" s="312"/>
      <c r="AJ27" s="312"/>
      <c r="AK27" s="312"/>
      <c r="AL27" s="312"/>
      <c r="AM27" s="313"/>
      <c r="AN27" s="311" t="s">
        <v>161</v>
      </c>
      <c r="AO27" s="312"/>
      <c r="AP27" s="312"/>
      <c r="AQ27" s="312"/>
      <c r="AR27" s="312"/>
      <c r="AS27" s="31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</row>
    <row r="28" spans="1:257" s="62" customFormat="1" ht="13.7" customHeight="1">
      <c r="A28" s="8"/>
      <c r="B28" s="311" t="s">
        <v>275</v>
      </c>
      <c r="C28" s="312"/>
      <c r="D28" s="312"/>
      <c r="E28" s="312"/>
      <c r="F28" s="312"/>
      <c r="G28" s="313"/>
      <c r="H28" s="680">
        <v>45099164</v>
      </c>
      <c r="I28" s="678"/>
      <c r="J28" s="678"/>
      <c r="K28" s="678"/>
      <c r="L28" s="678"/>
      <c r="M28" s="691"/>
      <c r="N28" s="680">
        <v>15072</v>
      </c>
      <c r="O28" s="678"/>
      <c r="P28" s="678"/>
      <c r="Q28" s="678"/>
      <c r="R28" s="691"/>
      <c r="S28" s="680">
        <v>1079</v>
      </c>
      <c r="T28" s="678"/>
      <c r="U28" s="678"/>
      <c r="V28" s="678"/>
      <c r="W28" s="691"/>
      <c r="X28" s="651">
        <v>647</v>
      </c>
      <c r="Y28" s="652"/>
      <c r="Z28" s="652"/>
      <c r="AA28" s="652"/>
      <c r="AB28" s="653"/>
      <c r="AC28" s="695">
        <f t="shared" ref="AC28:AC31" si="7">ROUND(X28/S28*100,2)</f>
        <v>59.96</v>
      </c>
      <c r="AD28" s="696"/>
      <c r="AE28" s="696"/>
      <c r="AF28" s="696"/>
      <c r="AG28" s="696"/>
      <c r="AH28" s="681">
        <f t="shared" ref="AH28:AH31" si="8">IF(ISERR(H28/N28)=TRUE,"",ROUND(H28/N28,0))</f>
        <v>2992</v>
      </c>
      <c r="AI28" s="682"/>
      <c r="AJ28" s="682"/>
      <c r="AK28" s="682"/>
      <c r="AL28" s="682"/>
      <c r="AM28" s="683"/>
      <c r="AN28" s="682">
        <f t="shared" ref="AN28:AN31" si="9">IF(ISERR(H28/S28)=TRUE,"",ROUND(H28/S28,0))</f>
        <v>41797</v>
      </c>
      <c r="AO28" s="682"/>
      <c r="AP28" s="682"/>
      <c r="AQ28" s="682"/>
      <c r="AR28" s="682"/>
      <c r="AS28" s="68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</row>
    <row r="29" spans="1:257" s="62" customFormat="1" ht="13.7" customHeight="1">
      <c r="A29" s="8"/>
      <c r="B29" s="657" t="s">
        <v>330</v>
      </c>
      <c r="C29" s="657"/>
      <c r="D29" s="657"/>
      <c r="E29" s="657"/>
      <c r="F29" s="657"/>
      <c r="G29" s="657"/>
      <c r="H29" s="678">
        <v>44199688</v>
      </c>
      <c r="I29" s="678"/>
      <c r="J29" s="678"/>
      <c r="K29" s="678"/>
      <c r="L29" s="678"/>
      <c r="M29" s="678"/>
      <c r="N29" s="679">
        <v>14308</v>
      </c>
      <c r="O29" s="679"/>
      <c r="P29" s="679"/>
      <c r="Q29" s="679"/>
      <c r="R29" s="679"/>
      <c r="S29" s="678">
        <v>1023</v>
      </c>
      <c r="T29" s="678"/>
      <c r="U29" s="678"/>
      <c r="V29" s="678"/>
      <c r="W29" s="678"/>
      <c r="X29" s="651">
        <v>603</v>
      </c>
      <c r="Y29" s="652"/>
      <c r="Z29" s="652"/>
      <c r="AA29" s="652"/>
      <c r="AB29" s="652"/>
      <c r="AC29" s="654">
        <f t="shared" si="7"/>
        <v>58.94</v>
      </c>
      <c r="AD29" s="655"/>
      <c r="AE29" s="655"/>
      <c r="AF29" s="655"/>
      <c r="AG29" s="655"/>
      <c r="AH29" s="651">
        <f t="shared" si="8"/>
        <v>3089</v>
      </c>
      <c r="AI29" s="652"/>
      <c r="AJ29" s="652"/>
      <c r="AK29" s="652"/>
      <c r="AL29" s="652"/>
      <c r="AM29" s="653"/>
      <c r="AN29" s="652">
        <f t="shared" si="9"/>
        <v>43206</v>
      </c>
      <c r="AO29" s="652"/>
      <c r="AP29" s="652"/>
      <c r="AQ29" s="652"/>
      <c r="AR29" s="652"/>
      <c r="AS29" s="65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</row>
    <row r="30" spans="1:257" s="62" customFormat="1" ht="13.7" customHeight="1">
      <c r="A30" s="8"/>
      <c r="B30" s="657" t="s">
        <v>328</v>
      </c>
      <c r="C30" s="657"/>
      <c r="D30" s="657"/>
      <c r="E30" s="657"/>
      <c r="F30" s="657"/>
      <c r="G30" s="657"/>
      <c r="H30" s="678">
        <v>37416264</v>
      </c>
      <c r="I30" s="678"/>
      <c r="J30" s="678"/>
      <c r="K30" s="678"/>
      <c r="L30" s="678"/>
      <c r="M30" s="678"/>
      <c r="N30" s="679">
        <v>11618</v>
      </c>
      <c r="O30" s="679"/>
      <c r="P30" s="679"/>
      <c r="Q30" s="679"/>
      <c r="R30" s="679"/>
      <c r="S30" s="678">
        <v>962</v>
      </c>
      <c r="T30" s="678"/>
      <c r="U30" s="678"/>
      <c r="V30" s="678"/>
      <c r="W30" s="678"/>
      <c r="X30" s="651">
        <v>456</v>
      </c>
      <c r="Y30" s="652"/>
      <c r="Z30" s="652"/>
      <c r="AA30" s="652"/>
      <c r="AB30" s="652"/>
      <c r="AC30" s="654">
        <f t="shared" si="7"/>
        <v>47.4</v>
      </c>
      <c r="AD30" s="655"/>
      <c r="AE30" s="655"/>
      <c r="AF30" s="655"/>
      <c r="AG30" s="655"/>
      <c r="AH30" s="651">
        <f t="shared" si="8"/>
        <v>3221</v>
      </c>
      <c r="AI30" s="652"/>
      <c r="AJ30" s="652"/>
      <c r="AK30" s="652"/>
      <c r="AL30" s="652"/>
      <c r="AM30" s="653"/>
      <c r="AN30" s="652">
        <f t="shared" si="9"/>
        <v>38894</v>
      </c>
      <c r="AO30" s="652"/>
      <c r="AP30" s="652"/>
      <c r="AQ30" s="652"/>
      <c r="AR30" s="652"/>
      <c r="AS30" s="65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</row>
    <row r="31" spans="1:257" s="62" customFormat="1" ht="13.7" customHeight="1">
      <c r="A31" s="94"/>
      <c r="B31" s="657" t="s">
        <v>352</v>
      </c>
      <c r="C31" s="657"/>
      <c r="D31" s="657"/>
      <c r="E31" s="657"/>
      <c r="F31" s="657"/>
      <c r="G31" s="657"/>
      <c r="H31" s="678">
        <v>38141496</v>
      </c>
      <c r="I31" s="678"/>
      <c r="J31" s="678"/>
      <c r="K31" s="678"/>
      <c r="L31" s="678"/>
      <c r="M31" s="678"/>
      <c r="N31" s="679">
        <v>11920</v>
      </c>
      <c r="O31" s="679"/>
      <c r="P31" s="679"/>
      <c r="Q31" s="679"/>
      <c r="R31" s="679"/>
      <c r="S31" s="678">
        <v>896</v>
      </c>
      <c r="T31" s="678"/>
      <c r="U31" s="678"/>
      <c r="V31" s="678"/>
      <c r="W31" s="678"/>
      <c r="X31" s="651">
        <v>451</v>
      </c>
      <c r="Y31" s="652"/>
      <c r="Z31" s="652"/>
      <c r="AA31" s="652"/>
      <c r="AB31" s="652"/>
      <c r="AC31" s="654">
        <f t="shared" si="7"/>
        <v>50.33</v>
      </c>
      <c r="AD31" s="655"/>
      <c r="AE31" s="655"/>
      <c r="AF31" s="655"/>
      <c r="AG31" s="655"/>
      <c r="AH31" s="651">
        <f t="shared" si="8"/>
        <v>3200</v>
      </c>
      <c r="AI31" s="652"/>
      <c r="AJ31" s="652"/>
      <c r="AK31" s="652"/>
      <c r="AL31" s="652"/>
      <c r="AM31" s="653"/>
      <c r="AN31" s="652">
        <f t="shared" si="9"/>
        <v>42569</v>
      </c>
      <c r="AO31" s="652"/>
      <c r="AP31" s="652"/>
      <c r="AQ31" s="652"/>
      <c r="AR31" s="652"/>
      <c r="AS31" s="65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</row>
    <row r="32" spans="1:257" s="62" customFormat="1" ht="13.7" customHeight="1">
      <c r="A32" s="94"/>
      <c r="B32" s="692" t="s">
        <v>368</v>
      </c>
      <c r="C32" s="692"/>
      <c r="D32" s="692"/>
      <c r="E32" s="692"/>
      <c r="F32" s="692"/>
      <c r="G32" s="692"/>
      <c r="H32" s="685">
        <v>38154300</v>
      </c>
      <c r="I32" s="685"/>
      <c r="J32" s="685"/>
      <c r="K32" s="685"/>
      <c r="L32" s="685"/>
      <c r="M32" s="685"/>
      <c r="N32" s="686">
        <v>12347</v>
      </c>
      <c r="O32" s="686"/>
      <c r="P32" s="686"/>
      <c r="Q32" s="686"/>
      <c r="R32" s="686"/>
      <c r="S32" s="685">
        <v>847</v>
      </c>
      <c r="T32" s="685"/>
      <c r="U32" s="685"/>
      <c r="V32" s="685"/>
      <c r="W32" s="685"/>
      <c r="X32" s="690">
        <v>456</v>
      </c>
      <c r="Y32" s="661"/>
      <c r="Z32" s="661"/>
      <c r="AA32" s="661"/>
      <c r="AB32" s="661"/>
      <c r="AC32" s="688">
        <f>ROUND(X32/S32*100,2)</f>
        <v>53.84</v>
      </c>
      <c r="AD32" s="689"/>
      <c r="AE32" s="689"/>
      <c r="AF32" s="689"/>
      <c r="AG32" s="689"/>
      <c r="AH32" s="690">
        <f>IF(ISERR(H32/N32)=TRUE,"",ROUND(H32/N32,0))</f>
        <v>3090</v>
      </c>
      <c r="AI32" s="661"/>
      <c r="AJ32" s="661"/>
      <c r="AK32" s="661"/>
      <c r="AL32" s="661"/>
      <c r="AM32" s="662"/>
      <c r="AN32" s="661">
        <f>IF(ISERR(H32/S32)=TRUE,"",ROUND(H32/S32,0))</f>
        <v>45046</v>
      </c>
      <c r="AO32" s="661"/>
      <c r="AP32" s="661"/>
      <c r="AQ32" s="661"/>
      <c r="AR32" s="661"/>
      <c r="AS32" s="662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</row>
    <row r="33" spans="1:257">
      <c r="AK33" s="213" t="s">
        <v>86</v>
      </c>
      <c r="AL33" s="213"/>
      <c r="AM33" s="213"/>
      <c r="AN33" s="213"/>
      <c r="AO33" s="213"/>
      <c r="AP33" s="213"/>
      <c r="AQ33" s="213"/>
      <c r="AR33" s="213"/>
      <c r="AS33" s="213"/>
    </row>
    <row r="34" spans="1:257">
      <c r="AI34" s="56"/>
      <c r="AJ34" s="56"/>
      <c r="AK34" s="56"/>
      <c r="AL34" s="56"/>
      <c r="AM34" s="56"/>
      <c r="AN34" s="56"/>
      <c r="AO34" s="56"/>
      <c r="AP34" s="56"/>
      <c r="AQ34" s="56"/>
    </row>
    <row r="35" spans="1:257" s="87" customFormat="1">
      <c r="A35" s="229" t="s">
        <v>317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  <c r="IV35" s="91"/>
      <c r="IW35" s="91"/>
    </row>
    <row r="36" spans="1:257" s="87" customFormat="1" ht="13.7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3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</row>
    <row r="37" spans="1:257" s="88" customFormat="1" ht="15" customHeight="1">
      <c r="A37" s="7"/>
      <c r="B37" s="673" t="s">
        <v>32</v>
      </c>
      <c r="C37" s="673"/>
      <c r="D37" s="673"/>
      <c r="E37" s="673"/>
      <c r="F37" s="673"/>
      <c r="G37" s="673"/>
      <c r="H37" s="673"/>
      <c r="I37" s="252" t="s">
        <v>153</v>
      </c>
      <c r="J37" s="252"/>
      <c r="K37" s="252"/>
      <c r="L37" s="252"/>
      <c r="M37" s="252"/>
      <c r="N37" s="252"/>
      <c r="O37" s="252"/>
      <c r="P37" s="526" t="s">
        <v>154</v>
      </c>
      <c r="Q37" s="526"/>
      <c r="R37" s="526"/>
      <c r="S37" s="526"/>
      <c r="T37" s="526"/>
      <c r="U37" s="526"/>
      <c r="V37" s="697" t="s">
        <v>162</v>
      </c>
      <c r="W37" s="697"/>
      <c r="X37" s="697"/>
      <c r="Y37" s="697"/>
      <c r="Z37" s="697"/>
      <c r="AA37" s="697"/>
      <c r="AB37" s="697"/>
      <c r="AC37" s="298" t="s">
        <v>156</v>
      </c>
      <c r="AD37" s="299"/>
      <c r="AE37" s="299"/>
      <c r="AF37" s="299"/>
      <c r="AG37" s="299"/>
      <c r="AH37" s="299"/>
      <c r="AI37" s="300"/>
      <c r="AJ37" s="298" t="s">
        <v>157</v>
      </c>
      <c r="AK37" s="299"/>
      <c r="AL37" s="299"/>
      <c r="AM37" s="299"/>
      <c r="AN37" s="299"/>
      <c r="AO37" s="299"/>
      <c r="AP37" s="300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</row>
    <row r="38" spans="1:257" s="88" customFormat="1" ht="15" customHeight="1">
      <c r="A38" s="7"/>
      <c r="B38" s="670" t="s">
        <v>35</v>
      </c>
      <c r="C38" s="670"/>
      <c r="D38" s="670"/>
      <c r="E38" s="670"/>
      <c r="F38" s="670"/>
      <c r="G38" s="670"/>
      <c r="H38" s="670"/>
      <c r="I38" s="252"/>
      <c r="J38" s="252"/>
      <c r="K38" s="252"/>
      <c r="L38" s="252"/>
      <c r="M38" s="252"/>
      <c r="N38" s="252"/>
      <c r="O38" s="252"/>
      <c r="P38" s="526"/>
      <c r="Q38" s="526"/>
      <c r="R38" s="526"/>
      <c r="S38" s="526"/>
      <c r="T38" s="526"/>
      <c r="U38" s="526"/>
      <c r="V38" s="253" t="s">
        <v>158</v>
      </c>
      <c r="W38" s="253"/>
      <c r="X38" s="253"/>
      <c r="Y38" s="253"/>
      <c r="Z38" s="253"/>
      <c r="AA38" s="253"/>
      <c r="AB38" s="253"/>
      <c r="AC38" s="311" t="s">
        <v>161</v>
      </c>
      <c r="AD38" s="312"/>
      <c r="AE38" s="312"/>
      <c r="AF38" s="312"/>
      <c r="AG38" s="312"/>
      <c r="AH38" s="312"/>
      <c r="AI38" s="313"/>
      <c r="AJ38" s="311" t="s">
        <v>161</v>
      </c>
      <c r="AK38" s="312"/>
      <c r="AL38" s="312"/>
      <c r="AM38" s="312"/>
      <c r="AN38" s="312"/>
      <c r="AO38" s="312"/>
      <c r="AP38" s="313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</row>
    <row r="39" spans="1:257" s="88" customFormat="1" ht="15" customHeight="1">
      <c r="A39" s="7"/>
      <c r="B39" s="657" t="s">
        <v>275</v>
      </c>
      <c r="C39" s="657"/>
      <c r="D39" s="657"/>
      <c r="E39" s="657"/>
      <c r="F39" s="657"/>
      <c r="G39" s="657"/>
      <c r="H39" s="657"/>
      <c r="I39" s="678">
        <v>65954476</v>
      </c>
      <c r="J39" s="678"/>
      <c r="K39" s="678"/>
      <c r="L39" s="678"/>
      <c r="M39" s="678"/>
      <c r="N39" s="678"/>
      <c r="O39" s="678"/>
      <c r="P39" s="679">
        <v>23310</v>
      </c>
      <c r="Q39" s="679"/>
      <c r="R39" s="679"/>
      <c r="S39" s="679"/>
      <c r="T39" s="679"/>
      <c r="U39" s="680"/>
      <c r="V39" s="680">
        <v>1064</v>
      </c>
      <c r="W39" s="678"/>
      <c r="X39" s="678"/>
      <c r="Y39" s="678"/>
      <c r="Z39" s="678"/>
      <c r="AA39" s="678"/>
      <c r="AB39" s="678"/>
      <c r="AC39" s="681">
        <f t="shared" ref="AC39:AC42" si="10">IF(ISERR(I39/P39)=TRUE,"",ROUND(I39/P39,0))</f>
        <v>2829</v>
      </c>
      <c r="AD39" s="682"/>
      <c r="AE39" s="682"/>
      <c r="AF39" s="682"/>
      <c r="AG39" s="682"/>
      <c r="AH39" s="682"/>
      <c r="AI39" s="682"/>
      <c r="AJ39" s="681">
        <f t="shared" ref="AJ39:AJ42" si="11">IF(ISERR(I39/V39)=TRUE,"",ROUND(I39/V39,0))</f>
        <v>61987</v>
      </c>
      <c r="AK39" s="682"/>
      <c r="AL39" s="682"/>
      <c r="AM39" s="682"/>
      <c r="AN39" s="682"/>
      <c r="AO39" s="682"/>
      <c r="AP39" s="683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</row>
    <row r="40" spans="1:257" s="88" customFormat="1" ht="15" customHeight="1">
      <c r="A40" s="7"/>
      <c r="B40" s="657" t="s">
        <v>330</v>
      </c>
      <c r="C40" s="657"/>
      <c r="D40" s="657"/>
      <c r="E40" s="657"/>
      <c r="F40" s="657"/>
      <c r="G40" s="657"/>
      <c r="H40" s="657"/>
      <c r="I40" s="678">
        <v>71558724</v>
      </c>
      <c r="J40" s="678"/>
      <c r="K40" s="678"/>
      <c r="L40" s="678"/>
      <c r="M40" s="678"/>
      <c r="N40" s="678"/>
      <c r="O40" s="678"/>
      <c r="P40" s="679">
        <v>24327</v>
      </c>
      <c r="Q40" s="679"/>
      <c r="R40" s="679"/>
      <c r="S40" s="679"/>
      <c r="T40" s="679"/>
      <c r="U40" s="680"/>
      <c r="V40" s="680">
        <v>1137</v>
      </c>
      <c r="W40" s="678"/>
      <c r="X40" s="678"/>
      <c r="Y40" s="678"/>
      <c r="Z40" s="678"/>
      <c r="AA40" s="678"/>
      <c r="AB40" s="678"/>
      <c r="AC40" s="651">
        <f t="shared" si="10"/>
        <v>2942</v>
      </c>
      <c r="AD40" s="652"/>
      <c r="AE40" s="652"/>
      <c r="AF40" s="652"/>
      <c r="AG40" s="652"/>
      <c r="AH40" s="652"/>
      <c r="AI40" s="652"/>
      <c r="AJ40" s="651">
        <f t="shared" si="11"/>
        <v>62936</v>
      </c>
      <c r="AK40" s="652"/>
      <c r="AL40" s="652"/>
      <c r="AM40" s="652"/>
      <c r="AN40" s="652"/>
      <c r="AO40" s="652"/>
      <c r="AP40" s="653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</row>
    <row r="41" spans="1:257" s="88" customFormat="1" ht="15" customHeight="1">
      <c r="A41" s="7"/>
      <c r="B41" s="657" t="s">
        <v>328</v>
      </c>
      <c r="C41" s="657"/>
      <c r="D41" s="657"/>
      <c r="E41" s="657"/>
      <c r="F41" s="657"/>
      <c r="G41" s="657"/>
      <c r="H41" s="657"/>
      <c r="I41" s="678">
        <v>73467180</v>
      </c>
      <c r="J41" s="678"/>
      <c r="K41" s="678"/>
      <c r="L41" s="678"/>
      <c r="M41" s="678"/>
      <c r="N41" s="678"/>
      <c r="O41" s="678"/>
      <c r="P41" s="679">
        <v>25153</v>
      </c>
      <c r="Q41" s="679"/>
      <c r="R41" s="679"/>
      <c r="S41" s="679"/>
      <c r="T41" s="679"/>
      <c r="U41" s="680"/>
      <c r="V41" s="680">
        <v>1214</v>
      </c>
      <c r="W41" s="678"/>
      <c r="X41" s="678"/>
      <c r="Y41" s="678"/>
      <c r="Z41" s="678"/>
      <c r="AA41" s="678"/>
      <c r="AB41" s="678"/>
      <c r="AC41" s="651">
        <f t="shared" si="10"/>
        <v>2921</v>
      </c>
      <c r="AD41" s="652"/>
      <c r="AE41" s="652"/>
      <c r="AF41" s="652"/>
      <c r="AG41" s="652"/>
      <c r="AH41" s="652"/>
      <c r="AI41" s="652"/>
      <c r="AJ41" s="651">
        <f t="shared" si="11"/>
        <v>60517</v>
      </c>
      <c r="AK41" s="652"/>
      <c r="AL41" s="652"/>
      <c r="AM41" s="652"/>
      <c r="AN41" s="652"/>
      <c r="AO41" s="652"/>
      <c r="AP41" s="653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</row>
    <row r="42" spans="1:257" s="88" customFormat="1" ht="15" customHeight="1">
      <c r="A42" s="7"/>
      <c r="B42" s="657" t="s">
        <v>352</v>
      </c>
      <c r="C42" s="657"/>
      <c r="D42" s="657"/>
      <c r="E42" s="657"/>
      <c r="F42" s="657"/>
      <c r="G42" s="657"/>
      <c r="H42" s="657"/>
      <c r="I42" s="678">
        <v>73349136</v>
      </c>
      <c r="J42" s="678"/>
      <c r="K42" s="678"/>
      <c r="L42" s="678"/>
      <c r="M42" s="678"/>
      <c r="N42" s="678"/>
      <c r="O42" s="678"/>
      <c r="P42" s="679">
        <v>27506</v>
      </c>
      <c r="Q42" s="679"/>
      <c r="R42" s="679"/>
      <c r="S42" s="679"/>
      <c r="T42" s="679"/>
      <c r="U42" s="680"/>
      <c r="V42" s="680">
        <v>1285</v>
      </c>
      <c r="W42" s="678"/>
      <c r="X42" s="678"/>
      <c r="Y42" s="678"/>
      <c r="Z42" s="678"/>
      <c r="AA42" s="678"/>
      <c r="AB42" s="678"/>
      <c r="AC42" s="680">
        <f t="shared" si="10"/>
        <v>2667</v>
      </c>
      <c r="AD42" s="678"/>
      <c r="AE42" s="678"/>
      <c r="AF42" s="678"/>
      <c r="AG42" s="678"/>
      <c r="AH42" s="678"/>
      <c r="AI42" s="678"/>
      <c r="AJ42" s="651">
        <f t="shared" si="11"/>
        <v>57081</v>
      </c>
      <c r="AK42" s="652"/>
      <c r="AL42" s="652"/>
      <c r="AM42" s="652"/>
      <c r="AN42" s="652"/>
      <c r="AO42" s="652"/>
      <c r="AP42" s="653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</row>
    <row r="43" spans="1:257" s="88" customFormat="1" ht="15" customHeight="1">
      <c r="A43" s="7"/>
      <c r="B43" s="657" t="s">
        <v>368</v>
      </c>
      <c r="C43" s="657"/>
      <c r="D43" s="657"/>
      <c r="E43" s="657"/>
      <c r="F43" s="657"/>
      <c r="G43" s="657"/>
      <c r="H43" s="657"/>
      <c r="I43" s="678">
        <v>72336416</v>
      </c>
      <c r="J43" s="678"/>
      <c r="K43" s="678"/>
      <c r="L43" s="678"/>
      <c r="M43" s="678"/>
      <c r="N43" s="678"/>
      <c r="O43" s="678"/>
      <c r="P43" s="686">
        <v>28035</v>
      </c>
      <c r="Q43" s="686"/>
      <c r="R43" s="686"/>
      <c r="S43" s="686"/>
      <c r="T43" s="686"/>
      <c r="U43" s="687"/>
      <c r="V43" s="687">
        <v>1324</v>
      </c>
      <c r="W43" s="685"/>
      <c r="X43" s="685"/>
      <c r="Y43" s="685"/>
      <c r="Z43" s="685"/>
      <c r="AA43" s="685"/>
      <c r="AB43" s="685"/>
      <c r="AC43" s="690">
        <f>IF(ISERR(I43/P43)=TRUE,"",ROUND(I43/P43,0))</f>
        <v>2580</v>
      </c>
      <c r="AD43" s="661"/>
      <c r="AE43" s="661"/>
      <c r="AF43" s="661"/>
      <c r="AG43" s="661"/>
      <c r="AH43" s="661"/>
      <c r="AI43" s="661"/>
      <c r="AJ43" s="690">
        <f>IF(ISERR(I43/V43)=TRUE,"",ROUND(I43/V43,0))</f>
        <v>54635</v>
      </c>
      <c r="AK43" s="661"/>
      <c r="AL43" s="661"/>
      <c r="AM43" s="661"/>
      <c r="AN43" s="661"/>
      <c r="AO43" s="661"/>
      <c r="AP43" s="66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</row>
    <row r="44" spans="1:257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96"/>
      <c r="Q44" s="96"/>
      <c r="R44" s="96"/>
      <c r="S44" s="96"/>
      <c r="T44" s="96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159"/>
      <c r="AJ44" s="159"/>
      <c r="AK44" s="159"/>
      <c r="AL44" s="159"/>
      <c r="AM44" s="159"/>
      <c r="AN44" s="7"/>
      <c r="AO44" s="7"/>
      <c r="AP44" s="56" t="s">
        <v>86</v>
      </c>
    </row>
    <row r="45" spans="1:257" s="62" customFormat="1" ht="13.7" customHeight="1">
      <c r="A45" s="39"/>
      <c r="B45" s="39"/>
      <c r="C45" s="39"/>
      <c r="D45" s="39"/>
      <c r="E45" s="39"/>
      <c r="F45" s="95"/>
      <c r="G45" s="95"/>
      <c r="H45" s="95"/>
      <c r="I45" s="95"/>
      <c r="J45" s="56"/>
      <c r="K45" s="97"/>
      <c r="L45" s="97"/>
      <c r="M45" s="97"/>
      <c r="N45" s="97"/>
      <c r="O45" s="97"/>
      <c r="P45" s="56"/>
      <c r="Q45" s="97"/>
      <c r="R45" s="97"/>
      <c r="S45" s="97"/>
      <c r="T45" s="97"/>
      <c r="U45" s="97"/>
      <c r="V45" s="97"/>
      <c r="W45" s="97"/>
      <c r="X45" s="45"/>
      <c r="Y45" s="45"/>
      <c r="Z45" s="45"/>
      <c r="AA45" s="45"/>
      <c r="AB45" s="45"/>
      <c r="AC45" s="45"/>
      <c r="AD45" s="45"/>
      <c r="AE45" s="24"/>
      <c r="AF45" s="45"/>
      <c r="AG45" s="45"/>
      <c r="AH45" s="45"/>
      <c r="AI45" s="45"/>
      <c r="AJ45" s="45"/>
      <c r="AK45" s="45"/>
      <c r="AL45" s="3"/>
      <c r="AM45" s="3"/>
      <c r="AN45" s="3"/>
      <c r="AO45" s="3"/>
      <c r="AP45" s="3"/>
      <c r="AQ45" s="3"/>
      <c r="AR45" s="3"/>
      <c r="AS45" s="3"/>
      <c r="AT45" s="100"/>
      <c r="AU45" s="3"/>
      <c r="AV45" s="3"/>
      <c r="AW45" s="3"/>
      <c r="AX45" s="3"/>
      <c r="AY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</row>
    <row r="46" spans="1:257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</row>
    <row r="47" spans="1:257">
      <c r="A47" s="4"/>
      <c r="I47" s="4"/>
      <c r="J47" s="4"/>
      <c r="K47" s="4"/>
      <c r="L47" s="4"/>
      <c r="M47" s="4"/>
      <c r="N47" s="4"/>
      <c r="O47" s="4"/>
      <c r="P47" s="4"/>
      <c r="Q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</row>
  </sheetData>
  <mergeCells count="205">
    <mergeCell ref="B43:H43"/>
    <mergeCell ref="I43:O43"/>
    <mergeCell ref="P43:U43"/>
    <mergeCell ref="V43:AB43"/>
    <mergeCell ref="AC43:AI43"/>
    <mergeCell ref="AJ43:AP43"/>
    <mergeCell ref="AS24:AS25"/>
    <mergeCell ref="H4:M5"/>
    <mergeCell ref="N4:R5"/>
    <mergeCell ref="N15:R16"/>
    <mergeCell ref="H15:M16"/>
    <mergeCell ref="H26:M27"/>
    <mergeCell ref="N26:R27"/>
    <mergeCell ref="I37:O38"/>
    <mergeCell ref="P37:U38"/>
    <mergeCell ref="B41:H41"/>
    <mergeCell ref="I41:O41"/>
    <mergeCell ref="P41:U41"/>
    <mergeCell ref="V41:AB41"/>
    <mergeCell ref="AC41:AI41"/>
    <mergeCell ref="AJ41:AP41"/>
    <mergeCell ref="B42:H42"/>
    <mergeCell ref="I42:O42"/>
    <mergeCell ref="P42:U42"/>
    <mergeCell ref="V42:AB42"/>
    <mergeCell ref="AC42:AI42"/>
    <mergeCell ref="AJ42:AP42"/>
    <mergeCell ref="B39:H39"/>
    <mergeCell ref="I39:O39"/>
    <mergeCell ref="P39:U39"/>
    <mergeCell ref="V39:AB39"/>
    <mergeCell ref="AC39:AI39"/>
    <mergeCell ref="AJ39:AP39"/>
    <mergeCell ref="B40:H40"/>
    <mergeCell ref="I40:O40"/>
    <mergeCell ref="P40:U40"/>
    <mergeCell ref="V40:AB40"/>
    <mergeCell ref="AC40:AI40"/>
    <mergeCell ref="AJ40:AP40"/>
    <mergeCell ref="A35:AS35"/>
    <mergeCell ref="B37:H37"/>
    <mergeCell ref="V37:AB37"/>
    <mergeCell ref="AC37:AI37"/>
    <mergeCell ref="AJ37:AP37"/>
    <mergeCell ref="B38:H38"/>
    <mergeCell ref="V38:AB38"/>
    <mergeCell ref="AC38:AI38"/>
    <mergeCell ref="AJ38:AP38"/>
    <mergeCell ref="B32:G32"/>
    <mergeCell ref="H32:M32"/>
    <mergeCell ref="N32:R32"/>
    <mergeCell ref="S32:W32"/>
    <mergeCell ref="X32:AB32"/>
    <mergeCell ref="AC32:AG32"/>
    <mergeCell ref="AH32:AM32"/>
    <mergeCell ref="AN32:AS32"/>
    <mergeCell ref="AK33:AS33"/>
    <mergeCell ref="B30:G30"/>
    <mergeCell ref="H30:M30"/>
    <mergeCell ref="N30:R30"/>
    <mergeCell ref="S30:W30"/>
    <mergeCell ref="X30:AB30"/>
    <mergeCell ref="AC30:AG30"/>
    <mergeCell ref="AH30:AM30"/>
    <mergeCell ref="AN30:AS30"/>
    <mergeCell ref="B31:G31"/>
    <mergeCell ref="H31:M31"/>
    <mergeCell ref="N31:R31"/>
    <mergeCell ref="S31:W31"/>
    <mergeCell ref="X31:AB31"/>
    <mergeCell ref="AC31:AG31"/>
    <mergeCell ref="AH31:AM31"/>
    <mergeCell ref="AN31:AS31"/>
    <mergeCell ref="B28:G28"/>
    <mergeCell ref="H28:M28"/>
    <mergeCell ref="N28:R28"/>
    <mergeCell ref="S28:W28"/>
    <mergeCell ref="X28:AB28"/>
    <mergeCell ref="AC28:AG28"/>
    <mergeCell ref="AH28:AM28"/>
    <mergeCell ref="AN28:AS28"/>
    <mergeCell ref="B29:G29"/>
    <mergeCell ref="H29:M29"/>
    <mergeCell ref="N29:R29"/>
    <mergeCell ref="S29:W29"/>
    <mergeCell ref="X29:AB29"/>
    <mergeCell ref="AC29:AG29"/>
    <mergeCell ref="AH29:AM29"/>
    <mergeCell ref="AN29:AS29"/>
    <mergeCell ref="B26:G26"/>
    <mergeCell ref="S26:AB26"/>
    <mergeCell ref="AC26:AG26"/>
    <mergeCell ref="AH26:AM26"/>
    <mergeCell ref="AN26:AS26"/>
    <mergeCell ref="B27:G27"/>
    <mergeCell ref="S27:W27"/>
    <mergeCell ref="X27:AB27"/>
    <mergeCell ref="AC27:AG27"/>
    <mergeCell ref="AH27:AM27"/>
    <mergeCell ref="AN27:AS27"/>
    <mergeCell ref="B21:G21"/>
    <mergeCell ref="H21:M21"/>
    <mergeCell ref="N21:R21"/>
    <mergeCell ref="S21:W21"/>
    <mergeCell ref="X21:AB21"/>
    <mergeCell ref="AC21:AG21"/>
    <mergeCell ref="AH21:AM21"/>
    <mergeCell ref="AN21:AS21"/>
    <mergeCell ref="A24:AR24"/>
    <mergeCell ref="B19:G19"/>
    <mergeCell ref="H19:M19"/>
    <mergeCell ref="N19:R19"/>
    <mergeCell ref="S19:W19"/>
    <mergeCell ref="X19:AB19"/>
    <mergeCell ref="AC19:AG19"/>
    <mergeCell ref="AH19:AM19"/>
    <mergeCell ref="AN19:AS19"/>
    <mergeCell ref="B20:G20"/>
    <mergeCell ref="H20:M20"/>
    <mergeCell ref="N20:R20"/>
    <mergeCell ref="S20:W20"/>
    <mergeCell ref="X20:AB20"/>
    <mergeCell ref="AC20:AG20"/>
    <mergeCell ref="AH20:AM20"/>
    <mergeCell ref="AN20:AS20"/>
    <mergeCell ref="B17:G17"/>
    <mergeCell ref="H17:M17"/>
    <mergeCell ref="N17:R17"/>
    <mergeCell ref="S17:W17"/>
    <mergeCell ref="X17:AB17"/>
    <mergeCell ref="AC17:AG17"/>
    <mergeCell ref="AH17:AM17"/>
    <mergeCell ref="AN17:AS17"/>
    <mergeCell ref="B18:G18"/>
    <mergeCell ref="H18:M18"/>
    <mergeCell ref="N18:R18"/>
    <mergeCell ref="S18:W18"/>
    <mergeCell ref="X18:AB18"/>
    <mergeCell ref="AC18:AG18"/>
    <mergeCell ref="AH18:AM18"/>
    <mergeCell ref="AN18:AS18"/>
    <mergeCell ref="B15:G15"/>
    <mergeCell ref="S15:AB15"/>
    <mergeCell ref="AC15:AG15"/>
    <mergeCell ref="AH15:AM15"/>
    <mergeCell ref="AN15:AS15"/>
    <mergeCell ref="B16:G16"/>
    <mergeCell ref="S16:W16"/>
    <mergeCell ref="X16:AB16"/>
    <mergeCell ref="AC16:AG16"/>
    <mergeCell ref="AH16:AM16"/>
    <mergeCell ref="AN16:AS16"/>
    <mergeCell ref="B10:G10"/>
    <mergeCell ref="H10:M10"/>
    <mergeCell ref="N10:R10"/>
    <mergeCell ref="S10:W10"/>
    <mergeCell ref="X10:AB10"/>
    <mergeCell ref="AC10:AG10"/>
    <mergeCell ref="AH10:AM10"/>
    <mergeCell ref="AN10:AS10"/>
    <mergeCell ref="A13:AR13"/>
    <mergeCell ref="B8:G8"/>
    <mergeCell ref="H8:M8"/>
    <mergeCell ref="N8:R8"/>
    <mergeCell ref="S8:W8"/>
    <mergeCell ref="X8:AB8"/>
    <mergeCell ref="AC8:AG8"/>
    <mergeCell ref="AH8:AM8"/>
    <mergeCell ref="AN8:AS8"/>
    <mergeCell ref="B9:G9"/>
    <mergeCell ref="H9:M9"/>
    <mergeCell ref="N9:R9"/>
    <mergeCell ref="S9:W9"/>
    <mergeCell ref="X9:AB9"/>
    <mergeCell ref="AC9:AG9"/>
    <mergeCell ref="AH9:AM9"/>
    <mergeCell ref="AN9:AS9"/>
    <mergeCell ref="B6:G6"/>
    <mergeCell ref="H6:M6"/>
    <mergeCell ref="N6:R6"/>
    <mergeCell ref="S6:W6"/>
    <mergeCell ref="X6:AB6"/>
    <mergeCell ref="AC6:AG6"/>
    <mergeCell ref="AH6:AM6"/>
    <mergeCell ref="AN6:AS6"/>
    <mergeCell ref="B7:G7"/>
    <mergeCell ref="H7:M7"/>
    <mergeCell ref="N7:R7"/>
    <mergeCell ref="S7:W7"/>
    <mergeCell ref="X7:AB7"/>
    <mergeCell ref="AC7:AG7"/>
    <mergeCell ref="AH7:AM7"/>
    <mergeCell ref="AN7:AS7"/>
    <mergeCell ref="A2:AS2"/>
    <mergeCell ref="B4:G4"/>
    <mergeCell ref="S4:AB4"/>
    <mergeCell ref="AC4:AG4"/>
    <mergeCell ref="AH4:AM4"/>
    <mergeCell ref="AN4:AS4"/>
    <mergeCell ref="B5:G5"/>
    <mergeCell ref="S5:W5"/>
    <mergeCell ref="X5:AB5"/>
    <mergeCell ref="AC5:AG5"/>
    <mergeCell ref="AH5:AM5"/>
    <mergeCell ref="AN5:AS5"/>
  </mergeCells>
  <phoneticPr fontId="37"/>
  <pageMargins left="0.78680555555555598" right="0.78680555555555598" top="0.78680555555555598" bottom="0" header="0.51041666666666696" footer="0"/>
  <pageSetup paperSize="9" firstPageNumber="43" pageOrder="overThenDown" orientation="portrait" useFirstPageNumber="1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7"/>
  <sheetViews>
    <sheetView view="pageBreakPreview" zoomScaleNormal="100" zoomScaleSheetLayoutView="100" workbookViewId="0"/>
  </sheetViews>
  <sheetFormatPr defaultColWidth="9" defaultRowHeight="13.5"/>
  <cols>
    <col min="1" max="16" width="1.875" style="1" customWidth="1"/>
    <col min="17" max="17" width="2.375" style="1" customWidth="1"/>
    <col min="18" max="25" width="1.875" style="1" customWidth="1"/>
    <col min="26" max="26" width="2.375" style="1" customWidth="1"/>
    <col min="27" max="43" width="1.875" style="1" customWidth="1"/>
    <col min="44" max="44" width="2.375" style="1" customWidth="1"/>
    <col min="45" max="253" width="1.875" style="1" customWidth="1"/>
    <col min="254" max="256" width="9" style="4"/>
  </cols>
  <sheetData>
    <row r="1" spans="1:256" s="62" customFormat="1" ht="13.7" customHeight="1">
      <c r="A1" s="12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"/>
      <c r="AS1" s="3"/>
      <c r="AT1" s="8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62" customFormat="1" ht="13.7" customHeight="1">
      <c r="A2" s="583" t="s">
        <v>318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  <c r="AO2" s="583"/>
      <c r="AP2" s="583"/>
      <c r="AQ2" s="583"/>
      <c r="AR2" s="583"/>
      <c r="AS2" s="583"/>
      <c r="AT2" s="8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62" customFormat="1" ht="13.7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3"/>
      <c r="AD3" s="213" t="s">
        <v>163</v>
      </c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8"/>
      <c r="AS3" s="16"/>
      <c r="AT3" s="12"/>
      <c r="AU3" s="12"/>
      <c r="AV3" s="8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62" customFormat="1" ht="14.25">
      <c r="A4" s="16"/>
      <c r="B4" s="673" t="s">
        <v>32</v>
      </c>
      <c r="C4" s="673"/>
      <c r="D4" s="673"/>
      <c r="E4" s="673"/>
      <c r="F4" s="673"/>
      <c r="G4" s="673"/>
      <c r="H4" s="748" t="s">
        <v>3</v>
      </c>
      <c r="I4" s="748"/>
      <c r="J4" s="748"/>
      <c r="K4" s="748"/>
      <c r="L4" s="748"/>
      <c r="M4" s="748"/>
      <c r="N4" s="252" t="s">
        <v>164</v>
      </c>
      <c r="O4" s="252"/>
      <c r="P4" s="252"/>
      <c r="Q4" s="252"/>
      <c r="R4" s="252"/>
      <c r="S4" s="252"/>
      <c r="T4" s="563" t="s">
        <v>165</v>
      </c>
      <c r="U4" s="563"/>
      <c r="V4" s="563"/>
      <c r="W4" s="563"/>
      <c r="X4" s="563"/>
      <c r="Y4" s="563"/>
      <c r="Z4" s="563" t="s">
        <v>166</v>
      </c>
      <c r="AA4" s="563"/>
      <c r="AB4" s="563"/>
      <c r="AC4" s="563"/>
      <c r="AD4" s="563"/>
      <c r="AE4" s="563"/>
      <c r="AF4" s="713" t="s">
        <v>167</v>
      </c>
      <c r="AG4" s="713"/>
      <c r="AH4" s="713"/>
      <c r="AI4" s="713"/>
      <c r="AJ4" s="713"/>
      <c r="AK4" s="713"/>
      <c r="AL4" s="252" t="s">
        <v>168</v>
      </c>
      <c r="AM4" s="252"/>
      <c r="AN4" s="252"/>
      <c r="AO4" s="252"/>
      <c r="AP4" s="252"/>
      <c r="AQ4" s="252"/>
      <c r="AR4" s="9"/>
      <c r="AS4" s="9"/>
      <c r="AT4" s="12"/>
      <c r="AU4" s="12"/>
      <c r="AV4" s="12"/>
      <c r="AW4" s="12"/>
      <c r="AX4" s="12"/>
      <c r="AY4" s="12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62" customFormat="1" ht="14.25">
      <c r="A5" s="64"/>
      <c r="B5" s="670" t="s">
        <v>35</v>
      </c>
      <c r="C5" s="670"/>
      <c r="D5" s="670"/>
      <c r="E5" s="670"/>
      <c r="F5" s="670"/>
      <c r="G5" s="670"/>
      <c r="H5" s="748"/>
      <c r="I5" s="748"/>
      <c r="J5" s="748"/>
      <c r="K5" s="748"/>
      <c r="L5" s="748"/>
      <c r="M5" s="748"/>
      <c r="N5" s="252"/>
      <c r="O5" s="252"/>
      <c r="P5" s="252"/>
      <c r="Q5" s="252"/>
      <c r="R5" s="252"/>
      <c r="S5" s="252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713"/>
      <c r="AG5" s="713"/>
      <c r="AH5" s="713"/>
      <c r="AI5" s="713"/>
      <c r="AJ5" s="713"/>
      <c r="AK5" s="713"/>
      <c r="AL5" s="252"/>
      <c r="AM5" s="252"/>
      <c r="AN5" s="252"/>
      <c r="AO5" s="252"/>
      <c r="AP5" s="252"/>
      <c r="AQ5" s="252"/>
      <c r="AR5" s="7"/>
      <c r="AS5" s="12"/>
      <c r="AT5" s="12"/>
      <c r="AU5" s="12"/>
      <c r="AV5" s="12"/>
      <c r="AW5" s="12"/>
      <c r="AX5" s="12"/>
      <c r="AY5" s="12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2" customFormat="1" ht="15" customHeight="1">
      <c r="A6" s="39"/>
      <c r="B6" s="311" t="s">
        <v>275</v>
      </c>
      <c r="C6" s="312"/>
      <c r="D6" s="312"/>
      <c r="E6" s="312"/>
      <c r="F6" s="312"/>
      <c r="G6" s="312"/>
      <c r="H6" s="651">
        <v>2397</v>
      </c>
      <c r="I6" s="652"/>
      <c r="J6" s="652"/>
      <c r="K6" s="652"/>
      <c r="L6" s="652"/>
      <c r="M6" s="653"/>
      <c r="N6" s="653">
        <v>164</v>
      </c>
      <c r="O6" s="658"/>
      <c r="P6" s="658"/>
      <c r="Q6" s="658"/>
      <c r="R6" s="658"/>
      <c r="S6" s="658"/>
      <c r="T6" s="658">
        <v>154</v>
      </c>
      <c r="U6" s="658"/>
      <c r="V6" s="658"/>
      <c r="W6" s="658"/>
      <c r="X6" s="658"/>
      <c r="Y6" s="658"/>
      <c r="Z6" s="658">
        <v>37</v>
      </c>
      <c r="AA6" s="658"/>
      <c r="AB6" s="658"/>
      <c r="AC6" s="658"/>
      <c r="AD6" s="658"/>
      <c r="AE6" s="658"/>
      <c r="AF6" s="658">
        <v>1305</v>
      </c>
      <c r="AG6" s="658"/>
      <c r="AH6" s="658"/>
      <c r="AI6" s="658"/>
      <c r="AJ6" s="658"/>
      <c r="AK6" s="658"/>
      <c r="AL6" s="658">
        <v>737</v>
      </c>
      <c r="AM6" s="658"/>
      <c r="AN6" s="658"/>
      <c r="AO6" s="658"/>
      <c r="AP6" s="658"/>
      <c r="AQ6" s="658"/>
      <c r="AR6" s="84"/>
      <c r="AS6" s="8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62" customFormat="1" ht="15" customHeight="1">
      <c r="A7" s="39"/>
      <c r="B7" s="311" t="s">
        <v>330</v>
      </c>
      <c r="C7" s="312"/>
      <c r="D7" s="312"/>
      <c r="E7" s="312"/>
      <c r="F7" s="312"/>
      <c r="G7" s="312"/>
      <c r="H7" s="651">
        <v>2362</v>
      </c>
      <c r="I7" s="652"/>
      <c r="J7" s="652"/>
      <c r="K7" s="652"/>
      <c r="L7" s="652"/>
      <c r="M7" s="653"/>
      <c r="N7" s="653">
        <v>157</v>
      </c>
      <c r="O7" s="658"/>
      <c r="P7" s="658"/>
      <c r="Q7" s="658"/>
      <c r="R7" s="658"/>
      <c r="S7" s="658"/>
      <c r="T7" s="658">
        <v>150</v>
      </c>
      <c r="U7" s="658"/>
      <c r="V7" s="658"/>
      <c r="W7" s="658"/>
      <c r="X7" s="658"/>
      <c r="Y7" s="658"/>
      <c r="Z7" s="658">
        <v>38</v>
      </c>
      <c r="AA7" s="658"/>
      <c r="AB7" s="658"/>
      <c r="AC7" s="658"/>
      <c r="AD7" s="658"/>
      <c r="AE7" s="658"/>
      <c r="AF7" s="658">
        <v>1272</v>
      </c>
      <c r="AG7" s="658"/>
      <c r="AH7" s="658"/>
      <c r="AI7" s="658"/>
      <c r="AJ7" s="658"/>
      <c r="AK7" s="658"/>
      <c r="AL7" s="658">
        <v>745</v>
      </c>
      <c r="AM7" s="658"/>
      <c r="AN7" s="658"/>
      <c r="AO7" s="658"/>
      <c r="AP7" s="658"/>
      <c r="AQ7" s="658"/>
      <c r="AR7" s="84"/>
      <c r="AS7" s="8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62" customFormat="1" ht="15" customHeight="1">
      <c r="A8" s="39"/>
      <c r="B8" s="311" t="s">
        <v>328</v>
      </c>
      <c r="C8" s="312"/>
      <c r="D8" s="312"/>
      <c r="E8" s="312"/>
      <c r="F8" s="312"/>
      <c r="G8" s="312"/>
      <c r="H8" s="651">
        <v>2404</v>
      </c>
      <c r="I8" s="652"/>
      <c r="J8" s="652"/>
      <c r="K8" s="652"/>
      <c r="L8" s="652"/>
      <c r="M8" s="653"/>
      <c r="N8" s="653">
        <v>164</v>
      </c>
      <c r="O8" s="658"/>
      <c r="P8" s="658"/>
      <c r="Q8" s="658"/>
      <c r="R8" s="658"/>
      <c r="S8" s="658"/>
      <c r="T8" s="658">
        <v>146</v>
      </c>
      <c r="U8" s="658"/>
      <c r="V8" s="658"/>
      <c r="W8" s="658"/>
      <c r="X8" s="658"/>
      <c r="Y8" s="658"/>
      <c r="Z8" s="658">
        <v>36</v>
      </c>
      <c r="AA8" s="658"/>
      <c r="AB8" s="658"/>
      <c r="AC8" s="658"/>
      <c r="AD8" s="658"/>
      <c r="AE8" s="658"/>
      <c r="AF8" s="658">
        <v>1282</v>
      </c>
      <c r="AG8" s="658"/>
      <c r="AH8" s="658"/>
      <c r="AI8" s="658"/>
      <c r="AJ8" s="658"/>
      <c r="AK8" s="658"/>
      <c r="AL8" s="658">
        <v>776</v>
      </c>
      <c r="AM8" s="658"/>
      <c r="AN8" s="658"/>
      <c r="AO8" s="658"/>
      <c r="AP8" s="658"/>
      <c r="AQ8" s="658"/>
      <c r="AR8" s="84"/>
      <c r="AS8" s="8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62" customFormat="1" ht="15" customHeight="1">
      <c r="A9" s="39"/>
      <c r="B9" s="311" t="s">
        <v>352</v>
      </c>
      <c r="C9" s="312"/>
      <c r="D9" s="312"/>
      <c r="E9" s="312"/>
      <c r="F9" s="312"/>
      <c r="G9" s="313"/>
      <c r="H9" s="651">
        <v>2388</v>
      </c>
      <c r="I9" s="652"/>
      <c r="J9" s="652"/>
      <c r="K9" s="652"/>
      <c r="L9" s="652"/>
      <c r="M9" s="653"/>
      <c r="N9" s="653">
        <v>153</v>
      </c>
      <c r="O9" s="658"/>
      <c r="P9" s="658"/>
      <c r="Q9" s="658"/>
      <c r="R9" s="658"/>
      <c r="S9" s="658"/>
      <c r="T9" s="658">
        <v>144</v>
      </c>
      <c r="U9" s="658"/>
      <c r="V9" s="658"/>
      <c r="W9" s="658"/>
      <c r="X9" s="658"/>
      <c r="Y9" s="658"/>
      <c r="Z9" s="658">
        <v>41</v>
      </c>
      <c r="AA9" s="658"/>
      <c r="AB9" s="658"/>
      <c r="AC9" s="658"/>
      <c r="AD9" s="658"/>
      <c r="AE9" s="658"/>
      <c r="AF9" s="658">
        <v>1257</v>
      </c>
      <c r="AG9" s="658"/>
      <c r="AH9" s="658"/>
      <c r="AI9" s="658"/>
      <c r="AJ9" s="658"/>
      <c r="AK9" s="658"/>
      <c r="AL9" s="658">
        <v>793</v>
      </c>
      <c r="AM9" s="658"/>
      <c r="AN9" s="658"/>
      <c r="AO9" s="658"/>
      <c r="AP9" s="658"/>
      <c r="AQ9" s="658"/>
      <c r="AR9" s="84"/>
      <c r="AS9" s="8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62" customFormat="1" ht="15" customHeight="1">
      <c r="A10" s="39"/>
      <c r="B10" s="607" t="s">
        <v>368</v>
      </c>
      <c r="C10" s="525"/>
      <c r="D10" s="525"/>
      <c r="E10" s="525"/>
      <c r="F10" s="525"/>
      <c r="G10" s="641"/>
      <c r="H10" s="690">
        <f>SUM(N10:AQ10)</f>
        <v>2354</v>
      </c>
      <c r="I10" s="661"/>
      <c r="J10" s="661"/>
      <c r="K10" s="661"/>
      <c r="L10" s="661"/>
      <c r="M10" s="662"/>
      <c r="N10" s="662">
        <f>SUM(N12:S17)</f>
        <v>156</v>
      </c>
      <c r="O10" s="660"/>
      <c r="P10" s="660"/>
      <c r="Q10" s="660"/>
      <c r="R10" s="660"/>
      <c r="S10" s="660"/>
      <c r="T10" s="662">
        <f t="shared" ref="T10" si="0">SUM(T12:Y17)</f>
        <v>143</v>
      </c>
      <c r="U10" s="660"/>
      <c r="V10" s="660"/>
      <c r="W10" s="660"/>
      <c r="X10" s="660"/>
      <c r="Y10" s="660"/>
      <c r="Z10" s="662">
        <f t="shared" ref="Z10" si="1">SUM(Z12:AE17)</f>
        <v>38</v>
      </c>
      <c r="AA10" s="660"/>
      <c r="AB10" s="660"/>
      <c r="AC10" s="660"/>
      <c r="AD10" s="660"/>
      <c r="AE10" s="660"/>
      <c r="AF10" s="662">
        <f t="shared" ref="AF10" si="2">SUM(AF12:AK17)</f>
        <v>1232</v>
      </c>
      <c r="AG10" s="660"/>
      <c r="AH10" s="660"/>
      <c r="AI10" s="660"/>
      <c r="AJ10" s="660"/>
      <c r="AK10" s="660"/>
      <c r="AL10" s="662">
        <f t="shared" ref="AL10" si="3">SUM(AL12:AQ17)</f>
        <v>785</v>
      </c>
      <c r="AM10" s="660"/>
      <c r="AN10" s="660"/>
      <c r="AO10" s="660"/>
      <c r="AP10" s="660"/>
      <c r="AQ10" s="660"/>
      <c r="AR10" s="84"/>
      <c r="AS10" s="8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62" customFormat="1" ht="15" customHeight="1">
      <c r="A11" s="39"/>
      <c r="B11" s="699" t="s">
        <v>374</v>
      </c>
      <c r="C11" s="700"/>
      <c r="D11" s="700"/>
      <c r="E11" s="700"/>
      <c r="F11" s="700"/>
      <c r="G11" s="700"/>
      <c r="H11" s="700"/>
      <c r="I11" s="24"/>
      <c r="J11" s="24"/>
      <c r="K11" s="24"/>
      <c r="L11" s="24"/>
      <c r="M11" s="7"/>
      <c r="N11" s="24"/>
      <c r="O11" s="24"/>
      <c r="P11" s="24"/>
      <c r="Q11" s="24"/>
      <c r="R11" s="24"/>
      <c r="S11" s="7"/>
      <c r="T11" s="24"/>
      <c r="U11" s="24"/>
      <c r="V11" s="24"/>
      <c r="W11" s="24"/>
      <c r="X11" s="24"/>
      <c r="Y11" s="7"/>
      <c r="Z11" s="24"/>
      <c r="AA11" s="24"/>
      <c r="AB11" s="24"/>
      <c r="AC11" s="24"/>
      <c r="AD11" s="24"/>
      <c r="AE11" s="7"/>
      <c r="AF11" s="24"/>
      <c r="AG11" s="24"/>
      <c r="AH11" s="24"/>
      <c r="AI11" s="24"/>
      <c r="AJ11" s="24"/>
      <c r="AK11" s="7"/>
      <c r="AL11" s="24"/>
      <c r="AM11" s="24"/>
      <c r="AN11" s="24"/>
      <c r="AO11" s="24"/>
      <c r="AP11" s="24"/>
      <c r="AQ11" s="10"/>
      <c r="AR11" s="84"/>
      <c r="AS11" s="8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62" customFormat="1" ht="15" customHeight="1">
      <c r="A12" s="39"/>
      <c r="B12" s="65"/>
      <c r="C12" s="299" t="s">
        <v>169</v>
      </c>
      <c r="D12" s="299"/>
      <c r="E12" s="299"/>
      <c r="F12" s="299"/>
      <c r="G12" s="300"/>
      <c r="H12" s="681">
        <f>SUM(N12:AQ12)</f>
        <v>682</v>
      </c>
      <c r="I12" s="682"/>
      <c r="J12" s="682"/>
      <c r="K12" s="682"/>
      <c r="L12" s="682"/>
      <c r="M12" s="682"/>
      <c r="N12" s="681">
        <v>47</v>
      </c>
      <c r="O12" s="682"/>
      <c r="P12" s="682"/>
      <c r="Q12" s="682"/>
      <c r="R12" s="682"/>
      <c r="S12" s="682"/>
      <c r="T12" s="681">
        <v>13</v>
      </c>
      <c r="U12" s="682"/>
      <c r="V12" s="682"/>
      <c r="W12" s="682"/>
      <c r="X12" s="682"/>
      <c r="Y12" s="683"/>
      <c r="Z12" s="682">
        <v>3</v>
      </c>
      <c r="AA12" s="682"/>
      <c r="AB12" s="682"/>
      <c r="AC12" s="682"/>
      <c r="AD12" s="682"/>
      <c r="AE12" s="682"/>
      <c r="AF12" s="681">
        <v>241</v>
      </c>
      <c r="AG12" s="682"/>
      <c r="AH12" s="682"/>
      <c r="AI12" s="682"/>
      <c r="AJ12" s="682"/>
      <c r="AK12" s="683"/>
      <c r="AL12" s="682">
        <v>378</v>
      </c>
      <c r="AM12" s="682"/>
      <c r="AN12" s="682"/>
      <c r="AO12" s="682"/>
      <c r="AP12" s="682"/>
      <c r="AQ12" s="683"/>
      <c r="AR12" s="84"/>
      <c r="AS12" s="8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62" customFormat="1" ht="15" customHeight="1">
      <c r="A13" s="39"/>
      <c r="B13" s="66"/>
      <c r="C13" s="312" t="s">
        <v>170</v>
      </c>
      <c r="D13" s="312"/>
      <c r="E13" s="312"/>
      <c r="F13" s="312"/>
      <c r="G13" s="313"/>
      <c r="H13" s="651">
        <f>SUM(N13:AQ13)</f>
        <v>327</v>
      </c>
      <c r="I13" s="652"/>
      <c r="J13" s="652"/>
      <c r="K13" s="652"/>
      <c r="L13" s="652"/>
      <c r="M13" s="652"/>
      <c r="N13" s="651">
        <v>62</v>
      </c>
      <c r="O13" s="652"/>
      <c r="P13" s="652"/>
      <c r="Q13" s="652"/>
      <c r="R13" s="652"/>
      <c r="S13" s="652"/>
      <c r="T13" s="651">
        <v>26</v>
      </c>
      <c r="U13" s="652"/>
      <c r="V13" s="652"/>
      <c r="W13" s="652"/>
      <c r="X13" s="652"/>
      <c r="Y13" s="653"/>
      <c r="Z13" s="652">
        <v>3</v>
      </c>
      <c r="AA13" s="652"/>
      <c r="AB13" s="652"/>
      <c r="AC13" s="652"/>
      <c r="AD13" s="652"/>
      <c r="AE13" s="652"/>
      <c r="AF13" s="701">
        <v>229</v>
      </c>
      <c r="AG13" s="652"/>
      <c r="AH13" s="652"/>
      <c r="AI13" s="652"/>
      <c r="AJ13" s="652"/>
      <c r="AK13" s="653"/>
      <c r="AL13" s="652">
        <v>7</v>
      </c>
      <c r="AM13" s="652"/>
      <c r="AN13" s="652"/>
      <c r="AO13" s="652"/>
      <c r="AP13" s="652"/>
      <c r="AQ13" s="653"/>
      <c r="AR13" s="84"/>
      <c r="AS13" s="8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62" customFormat="1" ht="15" customHeight="1">
      <c r="A14" s="39"/>
      <c r="B14" s="13"/>
      <c r="C14" s="312" t="s">
        <v>171</v>
      </c>
      <c r="D14" s="312"/>
      <c r="E14" s="312"/>
      <c r="F14" s="312"/>
      <c r="G14" s="313"/>
      <c r="H14" s="651">
        <f t="shared" ref="H14:H16" si="4">SUM(N14:AQ14)</f>
        <v>536</v>
      </c>
      <c r="I14" s="652"/>
      <c r="J14" s="652"/>
      <c r="K14" s="652"/>
      <c r="L14" s="652"/>
      <c r="M14" s="652"/>
      <c r="N14" s="651">
        <v>11</v>
      </c>
      <c r="O14" s="652"/>
      <c r="P14" s="652"/>
      <c r="Q14" s="652"/>
      <c r="R14" s="652"/>
      <c r="S14" s="652"/>
      <c r="T14" s="651">
        <v>19</v>
      </c>
      <c r="U14" s="652"/>
      <c r="V14" s="652"/>
      <c r="W14" s="652"/>
      <c r="X14" s="652"/>
      <c r="Y14" s="653"/>
      <c r="Z14" s="652">
        <v>21</v>
      </c>
      <c r="AA14" s="652"/>
      <c r="AB14" s="652"/>
      <c r="AC14" s="652"/>
      <c r="AD14" s="652"/>
      <c r="AE14" s="652"/>
      <c r="AF14" s="651">
        <v>322</v>
      </c>
      <c r="AG14" s="652"/>
      <c r="AH14" s="652"/>
      <c r="AI14" s="652"/>
      <c r="AJ14" s="652"/>
      <c r="AK14" s="653"/>
      <c r="AL14" s="652">
        <v>163</v>
      </c>
      <c r="AM14" s="652"/>
      <c r="AN14" s="652"/>
      <c r="AO14" s="652"/>
      <c r="AP14" s="652"/>
      <c r="AQ14" s="653"/>
      <c r="AR14" s="85"/>
      <c r="AS14" s="8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62" customFormat="1" ht="15" customHeight="1">
      <c r="A15" s="39"/>
      <c r="B15" s="67"/>
      <c r="C15" s="312" t="s">
        <v>172</v>
      </c>
      <c r="D15" s="312"/>
      <c r="E15" s="312"/>
      <c r="F15" s="312"/>
      <c r="G15" s="313"/>
      <c r="H15" s="651">
        <f t="shared" si="4"/>
        <v>579</v>
      </c>
      <c r="I15" s="652"/>
      <c r="J15" s="652"/>
      <c r="K15" s="652"/>
      <c r="L15" s="652"/>
      <c r="M15" s="652"/>
      <c r="N15" s="651">
        <v>11</v>
      </c>
      <c r="O15" s="652"/>
      <c r="P15" s="652"/>
      <c r="Q15" s="652"/>
      <c r="R15" s="652"/>
      <c r="S15" s="652"/>
      <c r="T15" s="651">
        <v>29</v>
      </c>
      <c r="U15" s="652"/>
      <c r="V15" s="652"/>
      <c r="W15" s="652"/>
      <c r="X15" s="652"/>
      <c r="Y15" s="653"/>
      <c r="Z15" s="652">
        <v>11</v>
      </c>
      <c r="AA15" s="652"/>
      <c r="AB15" s="652"/>
      <c r="AC15" s="652"/>
      <c r="AD15" s="652"/>
      <c r="AE15" s="652"/>
      <c r="AF15" s="651">
        <v>291</v>
      </c>
      <c r="AG15" s="652"/>
      <c r="AH15" s="652"/>
      <c r="AI15" s="652"/>
      <c r="AJ15" s="652"/>
      <c r="AK15" s="653"/>
      <c r="AL15" s="652">
        <v>237</v>
      </c>
      <c r="AM15" s="652"/>
      <c r="AN15" s="652"/>
      <c r="AO15" s="652"/>
      <c r="AP15" s="652"/>
      <c r="AQ15" s="653"/>
      <c r="AR15" s="84"/>
      <c r="AS15" s="8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62" customFormat="1" ht="15" customHeight="1">
      <c r="A16" s="39"/>
      <c r="B16" s="67"/>
      <c r="C16" s="312" t="s">
        <v>173</v>
      </c>
      <c r="D16" s="312"/>
      <c r="E16" s="312"/>
      <c r="F16" s="312"/>
      <c r="G16" s="313"/>
      <c r="H16" s="651">
        <f t="shared" si="4"/>
        <v>116</v>
      </c>
      <c r="I16" s="652"/>
      <c r="J16" s="652"/>
      <c r="K16" s="652"/>
      <c r="L16" s="652"/>
      <c r="M16" s="652"/>
      <c r="N16" s="651">
        <v>17</v>
      </c>
      <c r="O16" s="652"/>
      <c r="P16" s="652"/>
      <c r="Q16" s="652"/>
      <c r="R16" s="652"/>
      <c r="S16" s="652"/>
      <c r="T16" s="702">
        <v>1</v>
      </c>
      <c r="U16" s="703"/>
      <c r="V16" s="703"/>
      <c r="W16" s="703"/>
      <c r="X16" s="703"/>
      <c r="Y16" s="704"/>
      <c r="Z16" s="705">
        <v>0</v>
      </c>
      <c r="AA16" s="705"/>
      <c r="AB16" s="705"/>
      <c r="AC16" s="705"/>
      <c r="AD16" s="705"/>
      <c r="AE16" s="706"/>
      <c r="AF16" s="652">
        <v>98</v>
      </c>
      <c r="AG16" s="652"/>
      <c r="AH16" s="652"/>
      <c r="AI16" s="652"/>
      <c r="AJ16" s="652"/>
      <c r="AK16" s="653"/>
      <c r="AL16" s="707">
        <v>0</v>
      </c>
      <c r="AM16" s="705"/>
      <c r="AN16" s="705"/>
      <c r="AO16" s="705"/>
      <c r="AP16" s="705"/>
      <c r="AQ16" s="706"/>
      <c r="AR16" s="85"/>
      <c r="AS16" s="8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62" customFormat="1" ht="15" customHeight="1">
      <c r="A17" s="39"/>
      <c r="B17" s="68"/>
      <c r="C17" s="525" t="s">
        <v>174</v>
      </c>
      <c r="D17" s="525"/>
      <c r="E17" s="525"/>
      <c r="F17" s="525"/>
      <c r="G17" s="641"/>
      <c r="H17" s="690">
        <f>SUM(N17:AQ17)</f>
        <v>114</v>
      </c>
      <c r="I17" s="661"/>
      <c r="J17" s="661"/>
      <c r="K17" s="661"/>
      <c r="L17" s="661"/>
      <c r="M17" s="661"/>
      <c r="N17" s="690">
        <v>8</v>
      </c>
      <c r="O17" s="661"/>
      <c r="P17" s="661"/>
      <c r="Q17" s="661"/>
      <c r="R17" s="661"/>
      <c r="S17" s="661"/>
      <c r="T17" s="690">
        <v>55</v>
      </c>
      <c r="U17" s="661"/>
      <c r="V17" s="661"/>
      <c r="W17" s="661"/>
      <c r="X17" s="661"/>
      <c r="Y17" s="662"/>
      <c r="Z17" s="708">
        <v>0</v>
      </c>
      <c r="AA17" s="709"/>
      <c r="AB17" s="709"/>
      <c r="AC17" s="709"/>
      <c r="AD17" s="709"/>
      <c r="AE17" s="710"/>
      <c r="AF17" s="661">
        <v>51</v>
      </c>
      <c r="AG17" s="661"/>
      <c r="AH17" s="661"/>
      <c r="AI17" s="661"/>
      <c r="AJ17" s="661"/>
      <c r="AK17" s="662"/>
      <c r="AL17" s="708">
        <v>0</v>
      </c>
      <c r="AM17" s="709"/>
      <c r="AN17" s="709"/>
      <c r="AO17" s="709"/>
      <c r="AP17" s="709"/>
      <c r="AQ17" s="710"/>
      <c r="AR17" s="84"/>
      <c r="AS17" s="8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62" customFormat="1" ht="13.7" customHeight="1">
      <c r="A18" s="3"/>
      <c r="B18" s="212" t="s">
        <v>175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85"/>
      <c r="AS18" s="8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62" customFormat="1" ht="12">
      <c r="A19" s="3"/>
      <c r="B19" s="3"/>
      <c r="C19" s="3"/>
      <c r="D19" s="3"/>
      <c r="E19" s="3"/>
      <c r="F19" s="3"/>
      <c r="G19" s="3"/>
      <c r="H19" s="5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21"/>
      <c r="Z19" s="21"/>
      <c r="AA19" s="21"/>
      <c r="AB19" s="21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85"/>
      <c r="AS19" s="8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62" customFormat="1" ht="13.7" customHeight="1">
      <c r="A20" s="583" t="s">
        <v>301</v>
      </c>
      <c r="B20" s="583"/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3"/>
      <c r="AO20" s="583"/>
      <c r="AP20" s="583"/>
      <c r="AQ20" s="583"/>
      <c r="AR20" s="583"/>
      <c r="AS20" s="583"/>
      <c r="AT20" s="3"/>
      <c r="AU20" s="8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62" customFormat="1" ht="13.7" customHeight="1">
      <c r="A21" s="12"/>
      <c r="B21" s="19"/>
      <c r="C21" s="19"/>
      <c r="D21" s="19"/>
      <c r="E21" s="19"/>
      <c r="F21" s="19"/>
      <c r="G21" s="19"/>
      <c r="H21" s="19"/>
      <c r="I21" s="16"/>
      <c r="J21" s="16"/>
      <c r="K21" s="16"/>
      <c r="L21" s="16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6"/>
      <c r="Z21" s="3"/>
      <c r="AA21" s="7"/>
      <c r="AB21" s="7"/>
      <c r="AC21" s="7"/>
      <c r="AD21" s="213" t="s">
        <v>163</v>
      </c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3"/>
      <c r="AS21" s="3"/>
      <c r="AT21" s="8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2" customFormat="1" ht="15" customHeight="1">
      <c r="A22" s="12"/>
      <c r="B22" s="673" t="s">
        <v>32</v>
      </c>
      <c r="C22" s="673"/>
      <c r="D22" s="673"/>
      <c r="E22" s="673"/>
      <c r="F22" s="673"/>
      <c r="G22" s="673"/>
      <c r="H22" s="711"/>
      <c r="I22" s="252" t="s">
        <v>3</v>
      </c>
      <c r="J22" s="252"/>
      <c r="K22" s="252"/>
      <c r="L22" s="252"/>
      <c r="M22" s="528" t="s">
        <v>176</v>
      </c>
      <c r="N22" s="252"/>
      <c r="O22" s="252"/>
      <c r="P22" s="252"/>
      <c r="Q22" s="252" t="s">
        <v>177</v>
      </c>
      <c r="R22" s="252"/>
      <c r="S22" s="252"/>
      <c r="T22" s="252"/>
      <c r="U22" s="252" t="s">
        <v>178</v>
      </c>
      <c r="V22" s="252"/>
      <c r="W22" s="252"/>
      <c r="X22" s="526"/>
      <c r="Y22" s="252" t="s">
        <v>179</v>
      </c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9"/>
      <c r="AS22" s="16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62" customFormat="1" ht="15" customHeight="1">
      <c r="A23" s="12"/>
      <c r="B23" s="670" t="s">
        <v>35</v>
      </c>
      <c r="C23" s="670"/>
      <c r="D23" s="670"/>
      <c r="E23" s="670"/>
      <c r="F23" s="670"/>
      <c r="G23" s="670"/>
      <c r="H23" s="712"/>
      <c r="I23" s="252"/>
      <c r="J23" s="252"/>
      <c r="K23" s="252"/>
      <c r="L23" s="252"/>
      <c r="M23" s="528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526"/>
      <c r="Y23" s="713" t="s">
        <v>3</v>
      </c>
      <c r="Z23" s="713"/>
      <c r="AA23" s="713"/>
      <c r="AB23" s="713"/>
      <c r="AC23" s="713" t="s">
        <v>176</v>
      </c>
      <c r="AD23" s="713"/>
      <c r="AE23" s="713"/>
      <c r="AF23" s="713"/>
      <c r="AG23" s="713"/>
      <c r="AH23" s="713" t="s">
        <v>177</v>
      </c>
      <c r="AI23" s="713"/>
      <c r="AJ23" s="713"/>
      <c r="AK23" s="713"/>
      <c r="AL23" s="713"/>
      <c r="AM23" s="713" t="s">
        <v>178</v>
      </c>
      <c r="AN23" s="713"/>
      <c r="AO23" s="713"/>
      <c r="AP23" s="713"/>
      <c r="AQ23" s="713"/>
      <c r="AR23" s="16"/>
      <c r="AS23" s="16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62" customFormat="1" ht="15" customHeight="1">
      <c r="A24" s="12"/>
      <c r="B24" s="311" t="s">
        <v>275</v>
      </c>
      <c r="C24" s="312"/>
      <c r="D24" s="312"/>
      <c r="E24" s="312"/>
      <c r="F24" s="312"/>
      <c r="G24" s="312"/>
      <c r="H24" s="313"/>
      <c r="I24" s="714">
        <f t="shared" ref="I24:I27" si="5">SUM(M24:X24)</f>
        <v>571</v>
      </c>
      <c r="J24" s="715"/>
      <c r="K24" s="715"/>
      <c r="L24" s="716"/>
      <c r="M24" s="707">
        <v>224</v>
      </c>
      <c r="N24" s="705"/>
      <c r="O24" s="705"/>
      <c r="P24" s="706"/>
      <c r="Q24" s="707">
        <v>150</v>
      </c>
      <c r="R24" s="705"/>
      <c r="S24" s="705"/>
      <c r="T24" s="706"/>
      <c r="U24" s="707">
        <v>197</v>
      </c>
      <c r="V24" s="705"/>
      <c r="W24" s="705"/>
      <c r="X24" s="706"/>
      <c r="Y24" s="557">
        <f t="shared" ref="Y24:Y26" si="6">SUM(AC24:AQ24)</f>
        <v>162</v>
      </c>
      <c r="Z24" s="557"/>
      <c r="AA24" s="557"/>
      <c r="AB24" s="557"/>
      <c r="AC24" s="707">
        <v>49</v>
      </c>
      <c r="AD24" s="705"/>
      <c r="AE24" s="705"/>
      <c r="AF24" s="705"/>
      <c r="AG24" s="706"/>
      <c r="AH24" s="707">
        <v>31</v>
      </c>
      <c r="AI24" s="705"/>
      <c r="AJ24" s="705"/>
      <c r="AK24" s="705"/>
      <c r="AL24" s="706"/>
      <c r="AM24" s="705">
        <v>82</v>
      </c>
      <c r="AN24" s="705"/>
      <c r="AO24" s="705"/>
      <c r="AP24" s="705"/>
      <c r="AQ24" s="706"/>
      <c r="AR24" s="16"/>
      <c r="AS24" s="16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62" customFormat="1" ht="15" customHeight="1">
      <c r="A25" s="12"/>
      <c r="B25" s="311" t="s">
        <v>371</v>
      </c>
      <c r="C25" s="312"/>
      <c r="D25" s="312"/>
      <c r="E25" s="312"/>
      <c r="F25" s="312"/>
      <c r="G25" s="312"/>
      <c r="H25" s="313"/>
      <c r="I25" s="555">
        <f t="shared" si="5"/>
        <v>581</v>
      </c>
      <c r="J25" s="556"/>
      <c r="K25" s="556"/>
      <c r="L25" s="557"/>
      <c r="M25" s="707">
        <v>228</v>
      </c>
      <c r="N25" s="705"/>
      <c r="O25" s="705"/>
      <c r="P25" s="706"/>
      <c r="Q25" s="707">
        <v>150</v>
      </c>
      <c r="R25" s="705"/>
      <c r="S25" s="705"/>
      <c r="T25" s="706"/>
      <c r="U25" s="707">
        <v>203</v>
      </c>
      <c r="V25" s="705"/>
      <c r="W25" s="705"/>
      <c r="X25" s="706"/>
      <c r="Y25" s="557">
        <f t="shared" si="6"/>
        <v>163</v>
      </c>
      <c r="Z25" s="557"/>
      <c r="AA25" s="557"/>
      <c r="AB25" s="557"/>
      <c r="AC25" s="707">
        <v>49</v>
      </c>
      <c r="AD25" s="705"/>
      <c r="AE25" s="705"/>
      <c r="AF25" s="705"/>
      <c r="AG25" s="706"/>
      <c r="AH25" s="707">
        <v>31</v>
      </c>
      <c r="AI25" s="705"/>
      <c r="AJ25" s="705"/>
      <c r="AK25" s="705"/>
      <c r="AL25" s="706"/>
      <c r="AM25" s="705">
        <v>83</v>
      </c>
      <c r="AN25" s="705"/>
      <c r="AO25" s="705"/>
      <c r="AP25" s="705"/>
      <c r="AQ25" s="706"/>
      <c r="AR25" s="16"/>
      <c r="AS25" s="16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62" customFormat="1" ht="15" customHeight="1">
      <c r="A26" s="12"/>
      <c r="B26" s="311" t="s">
        <v>328</v>
      </c>
      <c r="C26" s="312"/>
      <c r="D26" s="312"/>
      <c r="E26" s="312"/>
      <c r="F26" s="312"/>
      <c r="G26" s="312"/>
      <c r="H26" s="313"/>
      <c r="I26" s="555">
        <f t="shared" si="5"/>
        <v>597</v>
      </c>
      <c r="J26" s="556"/>
      <c r="K26" s="556"/>
      <c r="L26" s="557"/>
      <c r="M26" s="707">
        <v>237</v>
      </c>
      <c r="N26" s="705"/>
      <c r="O26" s="705"/>
      <c r="P26" s="706"/>
      <c r="Q26" s="707">
        <v>150</v>
      </c>
      <c r="R26" s="705"/>
      <c r="S26" s="705"/>
      <c r="T26" s="706"/>
      <c r="U26" s="707">
        <v>210</v>
      </c>
      <c r="V26" s="705"/>
      <c r="W26" s="705"/>
      <c r="X26" s="706"/>
      <c r="Y26" s="557">
        <f t="shared" si="6"/>
        <v>170</v>
      </c>
      <c r="Z26" s="557"/>
      <c r="AA26" s="557"/>
      <c r="AB26" s="557"/>
      <c r="AC26" s="707">
        <v>52</v>
      </c>
      <c r="AD26" s="705"/>
      <c r="AE26" s="705"/>
      <c r="AF26" s="705"/>
      <c r="AG26" s="706"/>
      <c r="AH26" s="707">
        <v>31</v>
      </c>
      <c r="AI26" s="705"/>
      <c r="AJ26" s="705"/>
      <c r="AK26" s="705"/>
      <c r="AL26" s="706"/>
      <c r="AM26" s="705">
        <v>87</v>
      </c>
      <c r="AN26" s="705"/>
      <c r="AO26" s="705"/>
      <c r="AP26" s="705"/>
      <c r="AQ26" s="706"/>
      <c r="AR26" s="16"/>
      <c r="AS26" s="16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62" customFormat="1" ht="15" customHeight="1">
      <c r="A27" s="12"/>
      <c r="B27" s="311" t="s">
        <v>352</v>
      </c>
      <c r="C27" s="312"/>
      <c r="D27" s="312"/>
      <c r="E27" s="312"/>
      <c r="F27" s="312"/>
      <c r="G27" s="312"/>
      <c r="H27" s="313"/>
      <c r="I27" s="555">
        <f t="shared" si="5"/>
        <v>614</v>
      </c>
      <c r="J27" s="556"/>
      <c r="K27" s="556"/>
      <c r="L27" s="557"/>
      <c r="M27" s="707">
        <v>239</v>
      </c>
      <c r="N27" s="705"/>
      <c r="O27" s="705"/>
      <c r="P27" s="706"/>
      <c r="Q27" s="707">
        <v>159</v>
      </c>
      <c r="R27" s="705"/>
      <c r="S27" s="705"/>
      <c r="T27" s="706"/>
      <c r="U27" s="707">
        <v>216</v>
      </c>
      <c r="V27" s="705"/>
      <c r="W27" s="705"/>
      <c r="X27" s="706"/>
      <c r="Y27" s="555">
        <f>SUM(AC27:AQ27)</f>
        <v>185</v>
      </c>
      <c r="Z27" s="556"/>
      <c r="AA27" s="556"/>
      <c r="AB27" s="557"/>
      <c r="AC27" s="707">
        <v>53</v>
      </c>
      <c r="AD27" s="705"/>
      <c r="AE27" s="705"/>
      <c r="AF27" s="705"/>
      <c r="AG27" s="706"/>
      <c r="AH27" s="707">
        <v>38</v>
      </c>
      <c r="AI27" s="705"/>
      <c r="AJ27" s="705"/>
      <c r="AK27" s="705"/>
      <c r="AL27" s="706"/>
      <c r="AM27" s="705">
        <v>94</v>
      </c>
      <c r="AN27" s="705"/>
      <c r="AO27" s="705"/>
      <c r="AP27" s="705"/>
      <c r="AQ27" s="706"/>
      <c r="AR27" s="16"/>
      <c r="AS27" s="16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62" customFormat="1" ht="15" customHeight="1">
      <c r="A28" s="12"/>
      <c r="B28" s="607" t="s">
        <v>368</v>
      </c>
      <c r="C28" s="525"/>
      <c r="D28" s="525"/>
      <c r="E28" s="525"/>
      <c r="F28" s="525"/>
      <c r="G28" s="525"/>
      <c r="H28" s="641"/>
      <c r="I28" s="555">
        <f t="shared" ref="I28" si="7">SUM(M28:X28)</f>
        <v>630</v>
      </c>
      <c r="J28" s="555"/>
      <c r="K28" s="555"/>
      <c r="L28" s="555"/>
      <c r="M28" s="707">
        <v>247</v>
      </c>
      <c r="N28" s="705"/>
      <c r="O28" s="705"/>
      <c r="P28" s="706"/>
      <c r="Q28" s="707">
        <v>161</v>
      </c>
      <c r="R28" s="705"/>
      <c r="S28" s="705"/>
      <c r="T28" s="706"/>
      <c r="U28" s="707">
        <v>222</v>
      </c>
      <c r="V28" s="705"/>
      <c r="W28" s="705"/>
      <c r="X28" s="706"/>
      <c r="Y28" s="555">
        <f>SUM(AC28:AQ28)</f>
        <v>185</v>
      </c>
      <c r="Z28" s="556"/>
      <c r="AA28" s="556"/>
      <c r="AB28" s="557"/>
      <c r="AC28" s="707">
        <v>59</v>
      </c>
      <c r="AD28" s="705"/>
      <c r="AE28" s="705"/>
      <c r="AF28" s="705"/>
      <c r="AG28" s="706"/>
      <c r="AH28" s="708">
        <v>36</v>
      </c>
      <c r="AI28" s="709"/>
      <c r="AJ28" s="709"/>
      <c r="AK28" s="709"/>
      <c r="AL28" s="710"/>
      <c r="AM28" s="709">
        <v>90</v>
      </c>
      <c r="AN28" s="709"/>
      <c r="AO28" s="709"/>
      <c r="AP28" s="709"/>
      <c r="AQ28" s="710"/>
      <c r="AR28" s="16"/>
      <c r="AS28" s="16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62" customFormat="1" ht="13.7" customHeight="1">
      <c r="A29" s="12"/>
      <c r="B29" s="3"/>
      <c r="C29" s="7"/>
      <c r="D29" s="7"/>
      <c r="E29" s="7"/>
      <c r="F29" s="7"/>
      <c r="G29" s="7"/>
      <c r="H29" s="7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181"/>
      <c r="Z29" s="181"/>
      <c r="AA29" s="181"/>
      <c r="AB29" s="181"/>
      <c r="AC29" s="73"/>
      <c r="AD29" s="73"/>
      <c r="AE29" s="73"/>
      <c r="AF29" s="73"/>
      <c r="AG29" s="73"/>
      <c r="AH29" s="7"/>
      <c r="AI29" s="7"/>
      <c r="AJ29" s="3"/>
      <c r="AK29" s="7" t="s">
        <v>175</v>
      </c>
      <c r="AL29" s="7"/>
      <c r="AM29" s="73"/>
      <c r="AN29" s="73"/>
      <c r="AO29" s="73"/>
      <c r="AP29" s="73"/>
      <c r="AQ29" s="73"/>
      <c r="AR29" s="16"/>
      <c r="AS29" s="16"/>
      <c r="AT29" s="16"/>
      <c r="AU29" s="12"/>
      <c r="AV29" s="12"/>
      <c r="AW29" s="12"/>
      <c r="AX29" s="8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62" customFormat="1" ht="14.25">
      <c r="A30" s="12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180"/>
      <c r="Z30" s="180"/>
      <c r="AA30" s="180"/>
      <c r="AB30" s="180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16"/>
      <c r="AS30" s="16"/>
      <c r="AT30" s="16"/>
      <c r="AU30" s="12"/>
      <c r="AV30" s="12"/>
      <c r="AW30" s="12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62" customFormat="1" ht="13.7" customHeight="1">
      <c r="A31" s="459" t="s">
        <v>319</v>
      </c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20"/>
      <c r="AG31" s="20"/>
      <c r="AH31" s="20"/>
      <c r="AI31" s="20"/>
      <c r="AJ31" s="20"/>
      <c r="AK31" s="20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63" customFormat="1" ht="13.7" customHeight="1">
      <c r="A32" s="69"/>
      <c r="B32" s="70"/>
      <c r="C32" s="70"/>
      <c r="D32" s="70"/>
      <c r="E32" s="70"/>
      <c r="F32" s="70"/>
      <c r="G32" s="70"/>
      <c r="H32" s="70"/>
      <c r="I32" s="1"/>
      <c r="J32" s="74"/>
      <c r="K32" s="74"/>
      <c r="L32" s="74"/>
      <c r="M32" s="74"/>
      <c r="N32" s="74"/>
      <c r="O32" s="75"/>
      <c r="P32" s="75"/>
      <c r="Q32" s="75"/>
      <c r="R32" s="75"/>
      <c r="S32" s="1"/>
      <c r="T32" s="75"/>
      <c r="U32" s="75" t="s">
        <v>180</v>
      </c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58"/>
      <c r="AR32" s="58"/>
      <c r="AS32" s="58"/>
      <c r="AT32" s="58"/>
      <c r="AU32" s="58"/>
      <c r="AV32" s="58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3" customFormat="1" ht="15" customHeight="1">
      <c r="A33" s="69"/>
      <c r="B33" s="469" t="s">
        <v>1</v>
      </c>
      <c r="C33" s="469"/>
      <c r="D33" s="469"/>
      <c r="E33" s="469"/>
      <c r="F33" s="469"/>
      <c r="G33" s="469"/>
      <c r="H33" s="469"/>
      <c r="I33" s="469" t="s">
        <v>3</v>
      </c>
      <c r="J33" s="469"/>
      <c r="K33" s="469"/>
      <c r="L33" s="469"/>
      <c r="M33" s="469"/>
      <c r="N33" s="469"/>
      <c r="O33" s="717" t="s">
        <v>181</v>
      </c>
      <c r="P33" s="718"/>
      <c r="Q33" s="718"/>
      <c r="R33" s="718"/>
      <c r="S33" s="718"/>
      <c r="T33" s="719"/>
      <c r="U33" s="717" t="s">
        <v>182</v>
      </c>
      <c r="V33" s="718"/>
      <c r="W33" s="718"/>
      <c r="X33" s="718"/>
      <c r="Y33" s="718"/>
      <c r="Z33" s="719"/>
      <c r="AA33" s="717" t="s">
        <v>183</v>
      </c>
      <c r="AB33" s="718"/>
      <c r="AC33" s="718"/>
      <c r="AD33" s="718"/>
      <c r="AE33" s="718"/>
      <c r="AF33" s="719"/>
      <c r="AG33" s="70"/>
      <c r="AH33" s="70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3" customFormat="1" ht="15" customHeight="1">
      <c r="A34" s="69"/>
      <c r="B34" s="720" t="s">
        <v>275</v>
      </c>
      <c r="C34" s="721"/>
      <c r="D34" s="721"/>
      <c r="E34" s="721"/>
      <c r="F34" s="721"/>
      <c r="G34" s="721"/>
      <c r="H34" s="721"/>
      <c r="I34" s="722">
        <f t="shared" ref="I34:I36" si="8">SUM(O34:AF34)</f>
        <v>657</v>
      </c>
      <c r="J34" s="723"/>
      <c r="K34" s="723"/>
      <c r="L34" s="723"/>
      <c r="M34" s="723"/>
      <c r="N34" s="724"/>
      <c r="O34" s="725">
        <v>90</v>
      </c>
      <c r="P34" s="726"/>
      <c r="Q34" s="726"/>
      <c r="R34" s="726"/>
      <c r="S34" s="726"/>
      <c r="T34" s="726"/>
      <c r="U34" s="726">
        <v>444</v>
      </c>
      <c r="V34" s="726"/>
      <c r="W34" s="726"/>
      <c r="X34" s="726"/>
      <c r="Y34" s="726"/>
      <c r="Z34" s="726"/>
      <c r="AA34" s="727">
        <v>123</v>
      </c>
      <c r="AB34" s="728"/>
      <c r="AC34" s="728"/>
      <c r="AD34" s="728"/>
      <c r="AE34" s="728"/>
      <c r="AF34" s="729"/>
      <c r="AG34" s="70"/>
      <c r="AH34" s="70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3" customFormat="1" ht="15" customHeight="1">
      <c r="A35" s="69"/>
      <c r="B35" s="720" t="s">
        <v>371</v>
      </c>
      <c r="C35" s="721"/>
      <c r="D35" s="721"/>
      <c r="E35" s="721"/>
      <c r="F35" s="721"/>
      <c r="G35" s="721"/>
      <c r="H35" s="721"/>
      <c r="I35" s="722">
        <f t="shared" si="8"/>
        <v>687</v>
      </c>
      <c r="J35" s="723"/>
      <c r="K35" s="723"/>
      <c r="L35" s="723"/>
      <c r="M35" s="723"/>
      <c r="N35" s="724"/>
      <c r="O35" s="730">
        <v>86</v>
      </c>
      <c r="P35" s="731"/>
      <c r="Q35" s="731"/>
      <c r="R35" s="731"/>
      <c r="S35" s="731"/>
      <c r="T35" s="732"/>
      <c r="U35" s="733">
        <v>476</v>
      </c>
      <c r="V35" s="731"/>
      <c r="W35" s="731"/>
      <c r="X35" s="731"/>
      <c r="Y35" s="731"/>
      <c r="Z35" s="732"/>
      <c r="AA35" s="733">
        <v>125</v>
      </c>
      <c r="AB35" s="730"/>
      <c r="AC35" s="730"/>
      <c r="AD35" s="730"/>
      <c r="AE35" s="730"/>
      <c r="AF35" s="734"/>
      <c r="AG35" s="70"/>
      <c r="AH35" s="70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3" customFormat="1" ht="15" customHeight="1">
      <c r="A36" s="69"/>
      <c r="B36" s="720" t="s">
        <v>328</v>
      </c>
      <c r="C36" s="721"/>
      <c r="D36" s="721"/>
      <c r="E36" s="721"/>
      <c r="F36" s="721"/>
      <c r="G36" s="721"/>
      <c r="H36" s="721"/>
      <c r="I36" s="722">
        <f t="shared" si="8"/>
        <v>741</v>
      </c>
      <c r="J36" s="723"/>
      <c r="K36" s="723"/>
      <c r="L36" s="723"/>
      <c r="M36" s="723"/>
      <c r="N36" s="724"/>
      <c r="O36" s="730">
        <v>97</v>
      </c>
      <c r="P36" s="731"/>
      <c r="Q36" s="731"/>
      <c r="R36" s="731"/>
      <c r="S36" s="731"/>
      <c r="T36" s="732"/>
      <c r="U36" s="733">
        <v>513</v>
      </c>
      <c r="V36" s="731"/>
      <c r="W36" s="731"/>
      <c r="X36" s="731"/>
      <c r="Y36" s="731"/>
      <c r="Z36" s="732"/>
      <c r="AA36" s="733">
        <v>131</v>
      </c>
      <c r="AB36" s="730"/>
      <c r="AC36" s="730"/>
      <c r="AD36" s="730"/>
      <c r="AE36" s="730"/>
      <c r="AF36" s="734"/>
      <c r="AG36" s="70"/>
      <c r="AH36" s="70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63" customFormat="1" ht="15" customHeight="1">
      <c r="A37" s="69"/>
      <c r="B37" s="720" t="s">
        <v>352</v>
      </c>
      <c r="C37" s="721"/>
      <c r="D37" s="721"/>
      <c r="E37" s="721"/>
      <c r="F37" s="721"/>
      <c r="G37" s="721"/>
      <c r="H37" s="721"/>
      <c r="I37" s="722">
        <f>SUM(O37:AF37)</f>
        <v>810</v>
      </c>
      <c r="J37" s="723"/>
      <c r="K37" s="723"/>
      <c r="L37" s="723"/>
      <c r="M37" s="723"/>
      <c r="N37" s="724"/>
      <c r="O37" s="730">
        <v>108</v>
      </c>
      <c r="P37" s="731"/>
      <c r="Q37" s="731"/>
      <c r="R37" s="731"/>
      <c r="S37" s="731"/>
      <c r="T37" s="732"/>
      <c r="U37" s="733">
        <v>537</v>
      </c>
      <c r="V37" s="731"/>
      <c r="W37" s="731"/>
      <c r="X37" s="731"/>
      <c r="Y37" s="731"/>
      <c r="Z37" s="732"/>
      <c r="AA37" s="733">
        <v>165</v>
      </c>
      <c r="AB37" s="730"/>
      <c r="AC37" s="730"/>
      <c r="AD37" s="730"/>
      <c r="AE37" s="730"/>
      <c r="AF37" s="734"/>
      <c r="AG37" s="70"/>
      <c r="AH37" s="70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63" customFormat="1" ht="15" customHeight="1">
      <c r="A38" s="69"/>
      <c r="B38" s="735" t="s">
        <v>368</v>
      </c>
      <c r="C38" s="736"/>
      <c r="D38" s="736"/>
      <c r="E38" s="736"/>
      <c r="F38" s="736"/>
      <c r="G38" s="736"/>
      <c r="H38" s="737"/>
      <c r="I38" s="738">
        <f>SUM(O38:AF38)</f>
        <v>860</v>
      </c>
      <c r="J38" s="739"/>
      <c r="K38" s="739"/>
      <c r="L38" s="739"/>
      <c r="M38" s="739"/>
      <c r="N38" s="740"/>
      <c r="O38" s="741">
        <v>121</v>
      </c>
      <c r="P38" s="742"/>
      <c r="Q38" s="742"/>
      <c r="R38" s="742"/>
      <c r="S38" s="742"/>
      <c r="T38" s="743"/>
      <c r="U38" s="744">
        <v>562</v>
      </c>
      <c r="V38" s="742"/>
      <c r="W38" s="742"/>
      <c r="X38" s="742"/>
      <c r="Y38" s="742"/>
      <c r="Z38" s="743"/>
      <c r="AA38" s="744">
        <v>177</v>
      </c>
      <c r="AB38" s="742"/>
      <c r="AC38" s="742"/>
      <c r="AD38" s="742"/>
      <c r="AE38" s="742"/>
      <c r="AF38" s="743"/>
      <c r="AG38" s="70"/>
      <c r="AH38" s="70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63" customFormat="1" ht="15" customHeight="1">
      <c r="A39" s="69"/>
      <c r="B39" s="72"/>
      <c r="C39" s="71"/>
      <c r="D39" s="71"/>
      <c r="E39" s="71"/>
      <c r="F39" s="71"/>
      <c r="G39" s="71"/>
      <c r="H39" s="71"/>
      <c r="I39" s="76"/>
      <c r="J39" s="77"/>
      <c r="K39" s="77"/>
      <c r="L39" s="77"/>
      <c r="M39" s="77"/>
      <c r="N39" s="77"/>
      <c r="O39" s="78"/>
      <c r="P39" s="79"/>
      <c r="Q39" s="79"/>
      <c r="R39" s="79"/>
      <c r="S39" s="79"/>
      <c r="T39" s="79"/>
      <c r="U39" s="78"/>
      <c r="V39" s="79"/>
      <c r="W39" s="79"/>
      <c r="X39" s="79"/>
      <c r="Y39" s="79"/>
      <c r="Z39" s="460" t="s">
        <v>175</v>
      </c>
      <c r="AA39" s="460"/>
      <c r="AB39" s="460"/>
      <c r="AC39" s="460"/>
      <c r="AD39" s="460"/>
      <c r="AE39" s="460"/>
      <c r="AF39" s="460"/>
      <c r="AG39" s="81"/>
      <c r="AH39" s="81"/>
      <c r="AI39" s="82"/>
      <c r="AJ39" s="82"/>
      <c r="AK39" s="82"/>
      <c r="AL39" s="82"/>
      <c r="AM39" s="82"/>
      <c r="AN39" s="82"/>
      <c r="AO39" s="8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63" customFormat="1" ht="13.7" customHeight="1">
      <c r="A40" s="69"/>
      <c r="B40" s="69"/>
      <c r="C40" s="69"/>
      <c r="D40" s="69"/>
      <c r="E40" s="69"/>
      <c r="F40" s="69"/>
      <c r="G40" s="69"/>
      <c r="H40" s="69"/>
      <c r="I40" s="1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62" customFormat="1" ht="14.25">
      <c r="A41" s="229" t="s">
        <v>302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12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62" customFormat="1" ht="12.2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671" t="s">
        <v>107</v>
      </c>
      <c r="AH42" s="671"/>
      <c r="AI42" s="671"/>
      <c r="AJ42" s="671"/>
      <c r="AK42" s="671"/>
      <c r="AL42" s="671"/>
      <c r="AM42" s="671"/>
      <c r="AN42" s="671"/>
      <c r="AO42" s="671"/>
      <c r="AP42" s="671"/>
      <c r="AQ42" s="671"/>
      <c r="AR42" s="12"/>
      <c r="AS42" s="12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62" customFormat="1" ht="15" customHeight="1">
      <c r="A43" s="12"/>
      <c r="B43" s="673" t="s">
        <v>32</v>
      </c>
      <c r="C43" s="673"/>
      <c r="D43" s="673"/>
      <c r="E43" s="673"/>
      <c r="F43" s="673"/>
      <c r="G43" s="673"/>
      <c r="H43" s="673"/>
      <c r="I43" s="745" t="s">
        <v>3</v>
      </c>
      <c r="J43" s="746"/>
      <c r="K43" s="746"/>
      <c r="L43" s="746"/>
      <c r="M43" s="746"/>
      <c r="N43" s="746"/>
      <c r="O43" s="746"/>
      <c r="P43" s="746"/>
      <c r="Q43" s="747"/>
      <c r="R43" s="748" t="s">
        <v>184</v>
      </c>
      <c r="S43" s="749"/>
      <c r="T43" s="749"/>
      <c r="U43" s="749"/>
      <c r="V43" s="749"/>
      <c r="W43" s="749"/>
      <c r="X43" s="749"/>
      <c r="Y43" s="749"/>
      <c r="Z43" s="749"/>
      <c r="AA43" s="748" t="s">
        <v>185</v>
      </c>
      <c r="AB43" s="748"/>
      <c r="AC43" s="748"/>
      <c r="AD43" s="748"/>
      <c r="AE43" s="748"/>
      <c r="AF43" s="748"/>
      <c r="AG43" s="748"/>
      <c r="AH43" s="748"/>
      <c r="AI43" s="748"/>
      <c r="AJ43" s="748" t="s">
        <v>186</v>
      </c>
      <c r="AK43" s="748"/>
      <c r="AL43" s="748"/>
      <c r="AM43" s="748"/>
      <c r="AN43" s="748"/>
      <c r="AO43" s="748"/>
      <c r="AP43" s="748"/>
      <c r="AQ43" s="748"/>
      <c r="AR43" s="748"/>
      <c r="AS43" s="12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62" customFormat="1" ht="15" customHeight="1">
      <c r="A44" s="12"/>
      <c r="B44" s="670" t="s">
        <v>35</v>
      </c>
      <c r="C44" s="670"/>
      <c r="D44" s="670"/>
      <c r="E44" s="670"/>
      <c r="F44" s="670"/>
      <c r="G44" s="670"/>
      <c r="H44" s="670"/>
      <c r="I44" s="750" t="s">
        <v>91</v>
      </c>
      <c r="J44" s="751"/>
      <c r="K44" s="751"/>
      <c r="L44" s="752"/>
      <c r="M44" s="753" t="s">
        <v>187</v>
      </c>
      <c r="N44" s="753"/>
      <c r="O44" s="753"/>
      <c r="P44" s="753"/>
      <c r="Q44" s="753"/>
      <c r="R44" s="750" t="s">
        <v>91</v>
      </c>
      <c r="S44" s="751"/>
      <c r="T44" s="751"/>
      <c r="U44" s="752"/>
      <c r="V44" s="753" t="s">
        <v>187</v>
      </c>
      <c r="W44" s="753"/>
      <c r="X44" s="753"/>
      <c r="Y44" s="753"/>
      <c r="Z44" s="753"/>
      <c r="AA44" s="750" t="s">
        <v>91</v>
      </c>
      <c r="AB44" s="751"/>
      <c r="AC44" s="751"/>
      <c r="AD44" s="752"/>
      <c r="AE44" s="753" t="s">
        <v>187</v>
      </c>
      <c r="AF44" s="753"/>
      <c r="AG44" s="753"/>
      <c r="AH44" s="753"/>
      <c r="AI44" s="753"/>
      <c r="AJ44" s="750" t="s">
        <v>91</v>
      </c>
      <c r="AK44" s="751"/>
      <c r="AL44" s="751"/>
      <c r="AM44" s="752"/>
      <c r="AN44" s="753" t="s">
        <v>187</v>
      </c>
      <c r="AO44" s="753"/>
      <c r="AP44" s="753"/>
      <c r="AQ44" s="753"/>
      <c r="AR44" s="753"/>
      <c r="AS44" s="12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62" customFormat="1" ht="15" customHeight="1">
      <c r="A45" s="12"/>
      <c r="B45" s="657" t="s">
        <v>275</v>
      </c>
      <c r="C45" s="657"/>
      <c r="D45" s="657"/>
      <c r="E45" s="657"/>
      <c r="F45" s="657"/>
      <c r="G45" s="657"/>
      <c r="H45" s="657"/>
      <c r="I45" s="754">
        <v>0</v>
      </c>
      <c r="J45" s="755"/>
      <c r="K45" s="755"/>
      <c r="L45" s="756"/>
      <c r="M45" s="757">
        <v>0</v>
      </c>
      <c r="N45" s="758"/>
      <c r="O45" s="758"/>
      <c r="P45" s="758"/>
      <c r="Q45" s="759"/>
      <c r="R45" s="707">
        <v>0</v>
      </c>
      <c r="S45" s="705"/>
      <c r="T45" s="705"/>
      <c r="U45" s="706"/>
      <c r="V45" s="707">
        <v>0</v>
      </c>
      <c r="W45" s="705"/>
      <c r="X45" s="705"/>
      <c r="Y45" s="705"/>
      <c r="Z45" s="706"/>
      <c r="AA45" s="707">
        <v>0</v>
      </c>
      <c r="AB45" s="705"/>
      <c r="AC45" s="705"/>
      <c r="AD45" s="706"/>
      <c r="AE45" s="707">
        <v>0</v>
      </c>
      <c r="AF45" s="705"/>
      <c r="AG45" s="705"/>
      <c r="AH45" s="705"/>
      <c r="AI45" s="706"/>
      <c r="AJ45" s="707">
        <v>0</v>
      </c>
      <c r="AK45" s="705"/>
      <c r="AL45" s="705"/>
      <c r="AM45" s="706"/>
      <c r="AN45" s="707">
        <v>0</v>
      </c>
      <c r="AO45" s="705"/>
      <c r="AP45" s="705"/>
      <c r="AQ45" s="705"/>
      <c r="AR45" s="706"/>
      <c r="AS45" s="12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62" customFormat="1" ht="15" customHeight="1">
      <c r="A46" s="12"/>
      <c r="B46" s="657" t="s">
        <v>330</v>
      </c>
      <c r="C46" s="657"/>
      <c r="D46" s="657"/>
      <c r="E46" s="657"/>
      <c r="F46" s="657"/>
      <c r="G46" s="657"/>
      <c r="H46" s="657"/>
      <c r="I46" s="754">
        <v>1</v>
      </c>
      <c r="J46" s="755"/>
      <c r="K46" s="755"/>
      <c r="L46" s="756"/>
      <c r="M46" s="757">
        <v>70000</v>
      </c>
      <c r="N46" s="758"/>
      <c r="O46" s="758"/>
      <c r="P46" s="758"/>
      <c r="Q46" s="759"/>
      <c r="R46" s="707">
        <v>0</v>
      </c>
      <c r="S46" s="705"/>
      <c r="T46" s="705"/>
      <c r="U46" s="706"/>
      <c r="V46" s="707">
        <v>0</v>
      </c>
      <c r="W46" s="705"/>
      <c r="X46" s="705"/>
      <c r="Y46" s="705"/>
      <c r="Z46" s="706"/>
      <c r="AA46" s="707">
        <v>0</v>
      </c>
      <c r="AB46" s="705"/>
      <c r="AC46" s="705"/>
      <c r="AD46" s="706"/>
      <c r="AE46" s="707">
        <v>0</v>
      </c>
      <c r="AF46" s="705"/>
      <c r="AG46" s="705"/>
      <c r="AH46" s="705"/>
      <c r="AI46" s="706"/>
      <c r="AJ46" s="707">
        <v>1</v>
      </c>
      <c r="AK46" s="705"/>
      <c r="AL46" s="705"/>
      <c r="AM46" s="706"/>
      <c r="AN46" s="707">
        <v>70000</v>
      </c>
      <c r="AO46" s="705"/>
      <c r="AP46" s="705"/>
      <c r="AQ46" s="705"/>
      <c r="AR46" s="706"/>
      <c r="AS46" s="12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62" customFormat="1" ht="15" customHeight="1">
      <c r="A47" s="12"/>
      <c r="B47" s="657" t="s">
        <v>328</v>
      </c>
      <c r="C47" s="657"/>
      <c r="D47" s="657"/>
      <c r="E47" s="657"/>
      <c r="F47" s="657"/>
      <c r="G47" s="657"/>
      <c r="H47" s="657"/>
      <c r="I47" s="754">
        <v>0</v>
      </c>
      <c r="J47" s="755"/>
      <c r="K47" s="755"/>
      <c r="L47" s="756"/>
      <c r="M47" s="757">
        <v>0</v>
      </c>
      <c r="N47" s="758"/>
      <c r="O47" s="758"/>
      <c r="P47" s="758"/>
      <c r="Q47" s="759"/>
      <c r="R47" s="707">
        <v>0</v>
      </c>
      <c r="S47" s="705"/>
      <c r="T47" s="705"/>
      <c r="U47" s="706"/>
      <c r="V47" s="707">
        <v>0</v>
      </c>
      <c r="W47" s="705"/>
      <c r="X47" s="705"/>
      <c r="Y47" s="705"/>
      <c r="Z47" s="706"/>
      <c r="AA47" s="707">
        <v>0</v>
      </c>
      <c r="AB47" s="705"/>
      <c r="AC47" s="705"/>
      <c r="AD47" s="706"/>
      <c r="AE47" s="707">
        <v>0</v>
      </c>
      <c r="AF47" s="705"/>
      <c r="AG47" s="705"/>
      <c r="AH47" s="705"/>
      <c r="AI47" s="706"/>
      <c r="AJ47" s="707">
        <v>0</v>
      </c>
      <c r="AK47" s="705"/>
      <c r="AL47" s="705"/>
      <c r="AM47" s="706"/>
      <c r="AN47" s="707">
        <v>0</v>
      </c>
      <c r="AO47" s="705"/>
      <c r="AP47" s="705"/>
      <c r="AQ47" s="705"/>
      <c r="AR47" s="706"/>
      <c r="AS47" s="12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62" customFormat="1" ht="15" customHeight="1">
      <c r="A48" s="12"/>
      <c r="B48" s="657" t="s">
        <v>352</v>
      </c>
      <c r="C48" s="657"/>
      <c r="D48" s="657"/>
      <c r="E48" s="657"/>
      <c r="F48" s="657"/>
      <c r="G48" s="657"/>
      <c r="H48" s="657"/>
      <c r="I48" s="754">
        <v>0</v>
      </c>
      <c r="J48" s="755"/>
      <c r="K48" s="755"/>
      <c r="L48" s="756"/>
      <c r="M48" s="757">
        <v>0</v>
      </c>
      <c r="N48" s="758"/>
      <c r="O48" s="758"/>
      <c r="P48" s="758"/>
      <c r="Q48" s="759"/>
      <c r="R48" s="707">
        <v>0</v>
      </c>
      <c r="S48" s="705"/>
      <c r="T48" s="705"/>
      <c r="U48" s="706"/>
      <c r="V48" s="707">
        <v>0</v>
      </c>
      <c r="W48" s="705"/>
      <c r="X48" s="705"/>
      <c r="Y48" s="705"/>
      <c r="Z48" s="706"/>
      <c r="AA48" s="707">
        <v>0</v>
      </c>
      <c r="AB48" s="705"/>
      <c r="AC48" s="705"/>
      <c r="AD48" s="706"/>
      <c r="AE48" s="707">
        <v>0</v>
      </c>
      <c r="AF48" s="705"/>
      <c r="AG48" s="705"/>
      <c r="AH48" s="705"/>
      <c r="AI48" s="706"/>
      <c r="AJ48" s="707">
        <v>0</v>
      </c>
      <c r="AK48" s="705"/>
      <c r="AL48" s="705"/>
      <c r="AM48" s="706"/>
      <c r="AN48" s="707">
        <v>0</v>
      </c>
      <c r="AO48" s="705"/>
      <c r="AP48" s="705"/>
      <c r="AQ48" s="705"/>
      <c r="AR48" s="706"/>
      <c r="AS48" s="44"/>
      <c r="AT48" s="44"/>
      <c r="AU48" s="44"/>
      <c r="AV48" s="44"/>
      <c r="AW48" s="85"/>
      <c r="AX48" s="85"/>
      <c r="AY48" s="85"/>
      <c r="AZ48" s="85"/>
      <c r="BA48" s="85"/>
      <c r="BB48" s="86"/>
      <c r="BC48" s="86"/>
      <c r="BD48" s="85"/>
      <c r="BE48" s="85"/>
      <c r="BF48" s="85"/>
      <c r="BG48" s="85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62" customFormat="1" ht="15" customHeight="1">
      <c r="A49" s="12"/>
      <c r="B49" s="657" t="s">
        <v>368</v>
      </c>
      <c r="C49" s="657"/>
      <c r="D49" s="657"/>
      <c r="E49" s="657"/>
      <c r="F49" s="657"/>
      <c r="G49" s="657"/>
      <c r="H49" s="657"/>
      <c r="I49" s="754">
        <v>0</v>
      </c>
      <c r="J49" s="755"/>
      <c r="K49" s="755"/>
      <c r="L49" s="756"/>
      <c r="M49" s="757">
        <v>0</v>
      </c>
      <c r="N49" s="758"/>
      <c r="O49" s="758"/>
      <c r="P49" s="758"/>
      <c r="Q49" s="759"/>
      <c r="R49" s="707">
        <v>0</v>
      </c>
      <c r="S49" s="705"/>
      <c r="T49" s="705"/>
      <c r="U49" s="706"/>
      <c r="V49" s="707">
        <v>0</v>
      </c>
      <c r="W49" s="705"/>
      <c r="X49" s="705"/>
      <c r="Y49" s="705"/>
      <c r="Z49" s="706"/>
      <c r="AA49" s="707">
        <v>0</v>
      </c>
      <c r="AB49" s="705"/>
      <c r="AC49" s="705"/>
      <c r="AD49" s="706"/>
      <c r="AE49" s="707">
        <v>0</v>
      </c>
      <c r="AF49" s="705"/>
      <c r="AG49" s="705"/>
      <c r="AH49" s="705"/>
      <c r="AI49" s="706"/>
      <c r="AJ49" s="707">
        <v>0</v>
      </c>
      <c r="AK49" s="705"/>
      <c r="AL49" s="705"/>
      <c r="AM49" s="706"/>
      <c r="AN49" s="708">
        <v>0</v>
      </c>
      <c r="AO49" s="709"/>
      <c r="AP49" s="709"/>
      <c r="AQ49" s="709"/>
      <c r="AR49" s="710"/>
      <c r="AS49" s="12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62" customFormat="1" ht="12.2" customHeight="1">
      <c r="A50" s="12"/>
      <c r="B50" s="760" t="s">
        <v>188</v>
      </c>
      <c r="C50" s="760"/>
      <c r="D50" s="760"/>
      <c r="E50" s="760"/>
      <c r="F50" s="760"/>
      <c r="G50" s="760"/>
      <c r="H50" s="760"/>
      <c r="I50" s="760"/>
      <c r="J50" s="760"/>
      <c r="K50" s="760"/>
      <c r="L50" s="760"/>
      <c r="M50" s="760"/>
      <c r="N50" s="760"/>
      <c r="O50" s="760"/>
      <c r="P50" s="760"/>
      <c r="Q50" s="760"/>
      <c r="R50" s="760"/>
      <c r="S50" s="760"/>
      <c r="T50" s="760"/>
      <c r="U50" s="760"/>
      <c r="V50" s="760"/>
      <c r="W50" s="760"/>
      <c r="X50" s="760"/>
      <c r="Y50" s="760"/>
      <c r="Z50" s="760"/>
      <c r="AA50" s="760"/>
      <c r="AB50" s="760"/>
      <c r="AC50" s="760"/>
      <c r="AD50" s="760"/>
      <c r="AE50" s="760"/>
      <c r="AF50" s="760"/>
      <c r="AG50" s="760"/>
      <c r="AH50" s="760"/>
      <c r="AI50" s="760"/>
      <c r="AJ50" s="760"/>
      <c r="AK50" s="760"/>
      <c r="AL50" s="760"/>
      <c r="AM50" s="760"/>
      <c r="AN50" s="271"/>
      <c r="AO50" s="271"/>
      <c r="AP50" s="271"/>
      <c r="AQ50" s="271"/>
      <c r="AR50" s="16"/>
      <c r="AS50" s="12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62" customFormat="1" ht="12.2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49"/>
      <c r="O51" s="12"/>
      <c r="P51" s="12"/>
      <c r="Q51" s="12"/>
      <c r="R51" s="12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7"/>
      <c r="AD51" s="7"/>
      <c r="AE51" s="7"/>
      <c r="AF51" s="7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16"/>
      <c r="AR51" s="16"/>
      <c r="AS51" s="12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</row>
    <row r="53" spans="1:25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1:25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</row>
    <row r="55" spans="1:25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</row>
    <row r="56" spans="1:2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</row>
    <row r="57" spans="1:25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</row>
  </sheetData>
  <mergeCells count="241">
    <mergeCell ref="B50:AQ50"/>
    <mergeCell ref="H4:M5"/>
    <mergeCell ref="N4:S5"/>
    <mergeCell ref="T4:Y5"/>
    <mergeCell ref="Z4:AE5"/>
    <mergeCell ref="AF4:AK5"/>
    <mergeCell ref="AL4:AQ5"/>
    <mergeCell ref="I22:L23"/>
    <mergeCell ref="M22:P23"/>
    <mergeCell ref="Q22:T23"/>
    <mergeCell ref="U22:X23"/>
    <mergeCell ref="B49:H49"/>
    <mergeCell ref="I49:L49"/>
    <mergeCell ref="M49:Q49"/>
    <mergeCell ref="R49:U49"/>
    <mergeCell ref="V49:Z49"/>
    <mergeCell ref="AA49:AD49"/>
    <mergeCell ref="AE49:AI49"/>
    <mergeCell ref="AJ49:AM49"/>
    <mergeCell ref="AN49:AR49"/>
    <mergeCell ref="B48:H48"/>
    <mergeCell ref="I48:L48"/>
    <mergeCell ref="M48:Q48"/>
    <mergeCell ref="R48:U48"/>
    <mergeCell ref="V48:Z48"/>
    <mergeCell ref="AA48:AD48"/>
    <mergeCell ref="AE48:AI48"/>
    <mergeCell ref="AJ48:AM48"/>
    <mergeCell ref="AN48:AR48"/>
    <mergeCell ref="B47:H47"/>
    <mergeCell ref="I47:L47"/>
    <mergeCell ref="M47:Q47"/>
    <mergeCell ref="R47:U47"/>
    <mergeCell ref="V47:Z47"/>
    <mergeCell ref="AA47:AD47"/>
    <mergeCell ref="AE47:AI47"/>
    <mergeCell ref="AJ47:AM47"/>
    <mergeCell ref="AN47:AR47"/>
    <mergeCell ref="B46:H46"/>
    <mergeCell ref="I46:L46"/>
    <mergeCell ref="M46:Q46"/>
    <mergeCell ref="R46:U46"/>
    <mergeCell ref="V46:Z46"/>
    <mergeCell ref="AA46:AD46"/>
    <mergeCell ref="AE46:AI46"/>
    <mergeCell ref="AJ46:AM46"/>
    <mergeCell ref="AN46:AR46"/>
    <mergeCell ref="B45:H45"/>
    <mergeCell ref="I45:L45"/>
    <mergeCell ref="M45:Q45"/>
    <mergeCell ref="R45:U45"/>
    <mergeCell ref="V45:Z45"/>
    <mergeCell ref="AA45:AD45"/>
    <mergeCell ref="AE45:AI45"/>
    <mergeCell ref="AJ45:AM45"/>
    <mergeCell ref="AN45:AR45"/>
    <mergeCell ref="Z39:AF39"/>
    <mergeCell ref="A41:AR41"/>
    <mergeCell ref="AG42:AQ42"/>
    <mergeCell ref="B43:H43"/>
    <mergeCell ref="I43:Q43"/>
    <mergeCell ref="R43:Z43"/>
    <mergeCell ref="AA43:AI43"/>
    <mergeCell ref="AJ43:AR43"/>
    <mergeCell ref="B44:H44"/>
    <mergeCell ref="I44:L44"/>
    <mergeCell ref="M44:Q44"/>
    <mergeCell ref="R44:U44"/>
    <mergeCell ref="V44:Z44"/>
    <mergeCell ref="AA44:AD44"/>
    <mergeCell ref="AE44:AI44"/>
    <mergeCell ref="AJ44:AM44"/>
    <mergeCell ref="AN44:AR44"/>
    <mergeCell ref="B37:H37"/>
    <mergeCell ref="I37:N37"/>
    <mergeCell ref="O37:T37"/>
    <mergeCell ref="U37:Z37"/>
    <mergeCell ref="AA37:AF37"/>
    <mergeCell ref="B38:H38"/>
    <mergeCell ref="I38:N38"/>
    <mergeCell ref="O38:T38"/>
    <mergeCell ref="U38:Z38"/>
    <mergeCell ref="AA38:AF38"/>
    <mergeCell ref="B35:H35"/>
    <mergeCell ref="I35:N35"/>
    <mergeCell ref="O35:T35"/>
    <mergeCell ref="U35:Z35"/>
    <mergeCell ref="AA35:AF35"/>
    <mergeCell ref="B36:H36"/>
    <mergeCell ref="I36:N36"/>
    <mergeCell ref="O36:T36"/>
    <mergeCell ref="U36:Z36"/>
    <mergeCell ref="AA36:AF36"/>
    <mergeCell ref="A31:AE31"/>
    <mergeCell ref="B33:H33"/>
    <mergeCell ref="I33:N33"/>
    <mergeCell ref="O33:T33"/>
    <mergeCell ref="U33:Z33"/>
    <mergeCell ref="AA33:AF33"/>
    <mergeCell ref="B34:H34"/>
    <mergeCell ref="I34:N34"/>
    <mergeCell ref="O34:T34"/>
    <mergeCell ref="U34:Z34"/>
    <mergeCell ref="AA34:AF34"/>
    <mergeCell ref="B28:H28"/>
    <mergeCell ref="I28:L28"/>
    <mergeCell ref="M28:P28"/>
    <mergeCell ref="Q28:T28"/>
    <mergeCell ref="U28:X28"/>
    <mergeCell ref="Y28:AB28"/>
    <mergeCell ref="AC28:AG28"/>
    <mergeCell ref="AH28:AL28"/>
    <mergeCell ref="AM28:AQ28"/>
    <mergeCell ref="B27:H27"/>
    <mergeCell ref="I27:L27"/>
    <mergeCell ref="M27:P27"/>
    <mergeCell ref="Q27:T27"/>
    <mergeCell ref="U27:X27"/>
    <mergeCell ref="Y27:AB27"/>
    <mergeCell ref="AC27:AG27"/>
    <mergeCell ref="AH27:AL27"/>
    <mergeCell ref="AM27:AQ27"/>
    <mergeCell ref="B26:H26"/>
    <mergeCell ref="I26:L26"/>
    <mergeCell ref="M26:P26"/>
    <mergeCell ref="Q26:T26"/>
    <mergeCell ref="U26:X26"/>
    <mergeCell ref="Y26:AB26"/>
    <mergeCell ref="AC26:AG26"/>
    <mergeCell ref="AH26:AL26"/>
    <mergeCell ref="AM26:AQ26"/>
    <mergeCell ref="B25:H25"/>
    <mergeCell ref="I25:L25"/>
    <mergeCell ref="M25:P25"/>
    <mergeCell ref="Q25:T25"/>
    <mergeCell ref="U25:X25"/>
    <mergeCell ref="Y25:AB25"/>
    <mergeCell ref="AC25:AG25"/>
    <mergeCell ref="AH25:AL25"/>
    <mergeCell ref="AM25:AQ25"/>
    <mergeCell ref="B24:H24"/>
    <mergeCell ref="I24:L24"/>
    <mergeCell ref="M24:P24"/>
    <mergeCell ref="Q24:T24"/>
    <mergeCell ref="U24:X24"/>
    <mergeCell ref="Y24:AB24"/>
    <mergeCell ref="AC24:AG24"/>
    <mergeCell ref="AH24:AL24"/>
    <mergeCell ref="AM24:AQ24"/>
    <mergeCell ref="B18:AQ18"/>
    <mergeCell ref="A20:AS20"/>
    <mergeCell ref="AD21:AQ21"/>
    <mergeCell ref="B22:H22"/>
    <mergeCell ref="Y22:AQ22"/>
    <mergeCell ref="B23:H23"/>
    <mergeCell ref="Y23:AB23"/>
    <mergeCell ref="AC23:AG23"/>
    <mergeCell ref="AH23:AL23"/>
    <mergeCell ref="AM23:AQ23"/>
    <mergeCell ref="C16:G16"/>
    <mergeCell ref="H16:M16"/>
    <mergeCell ref="N16:S16"/>
    <mergeCell ref="T16:Y16"/>
    <mergeCell ref="Z16:AE16"/>
    <mergeCell ref="AF16:AK16"/>
    <mergeCell ref="AL16:AQ16"/>
    <mergeCell ref="C17:G17"/>
    <mergeCell ref="H17:M17"/>
    <mergeCell ref="N17:S17"/>
    <mergeCell ref="T17:Y17"/>
    <mergeCell ref="Z17:AE17"/>
    <mergeCell ref="AF17:AK17"/>
    <mergeCell ref="AL17:AQ17"/>
    <mergeCell ref="C14:G14"/>
    <mergeCell ref="H14:M14"/>
    <mergeCell ref="N14:S14"/>
    <mergeCell ref="T14:Y14"/>
    <mergeCell ref="Z14:AE14"/>
    <mergeCell ref="AF14:AK14"/>
    <mergeCell ref="AL14:AQ14"/>
    <mergeCell ref="C15:G15"/>
    <mergeCell ref="H15:M15"/>
    <mergeCell ref="N15:S15"/>
    <mergeCell ref="T15:Y15"/>
    <mergeCell ref="Z15:AE15"/>
    <mergeCell ref="AF15:AK15"/>
    <mergeCell ref="AL15:AQ15"/>
    <mergeCell ref="B11:H11"/>
    <mergeCell ref="C12:G12"/>
    <mergeCell ref="H12:M12"/>
    <mergeCell ref="N12:S12"/>
    <mergeCell ref="T12:Y12"/>
    <mergeCell ref="Z12:AE12"/>
    <mergeCell ref="AF12:AK12"/>
    <mergeCell ref="AL12:AQ12"/>
    <mergeCell ref="C13:G13"/>
    <mergeCell ref="H13:M13"/>
    <mergeCell ref="N13:S13"/>
    <mergeCell ref="T13:Y13"/>
    <mergeCell ref="Z13:AE13"/>
    <mergeCell ref="AF13:AK13"/>
    <mergeCell ref="AL13:AQ13"/>
    <mergeCell ref="B9:G9"/>
    <mergeCell ref="H9:M9"/>
    <mergeCell ref="N9:S9"/>
    <mergeCell ref="T9:Y9"/>
    <mergeCell ref="Z9:AE9"/>
    <mergeCell ref="AF9:AK9"/>
    <mergeCell ref="AL9:AQ9"/>
    <mergeCell ref="B10:G10"/>
    <mergeCell ref="H10:M10"/>
    <mergeCell ref="N10:S10"/>
    <mergeCell ref="T10:Y10"/>
    <mergeCell ref="Z10:AE10"/>
    <mergeCell ref="AF10:AK10"/>
    <mergeCell ref="AL10:AQ10"/>
    <mergeCell ref="B7:G7"/>
    <mergeCell ref="H7:M7"/>
    <mergeCell ref="N7:S7"/>
    <mergeCell ref="T7:Y7"/>
    <mergeCell ref="Z7:AE7"/>
    <mergeCell ref="AF7:AK7"/>
    <mergeCell ref="AL7:AQ7"/>
    <mergeCell ref="B8:G8"/>
    <mergeCell ref="H8:M8"/>
    <mergeCell ref="N8:S8"/>
    <mergeCell ref="T8:Y8"/>
    <mergeCell ref="Z8:AE8"/>
    <mergeCell ref="AF8:AK8"/>
    <mergeCell ref="AL8:AQ8"/>
    <mergeCell ref="A2:AS2"/>
    <mergeCell ref="AD3:AQ3"/>
    <mergeCell ref="B4:G4"/>
    <mergeCell ref="B5:G5"/>
    <mergeCell ref="B6:G6"/>
    <mergeCell ref="H6:M6"/>
    <mergeCell ref="N6:S6"/>
    <mergeCell ref="T6:Y6"/>
    <mergeCell ref="Z6:AE6"/>
    <mergeCell ref="AF6:AK6"/>
    <mergeCell ref="AL6:AQ6"/>
  </mergeCells>
  <phoneticPr fontId="37"/>
  <pageMargins left="0.78680555555555598" right="0.78680555555555598" top="0.78680555555555598" bottom="0" header="0.51041666666666696" footer="0"/>
  <pageSetup paperSize="9" firstPageNumber="42" pageOrder="overThenDown" orientation="portrait" useFirstPageNumber="1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67"/>
  <sheetViews>
    <sheetView view="pageBreakPreview" zoomScaleNormal="100" zoomScaleSheetLayoutView="100" workbookViewId="0"/>
  </sheetViews>
  <sheetFormatPr defaultColWidth="9" defaultRowHeight="13.5"/>
  <cols>
    <col min="1" max="19" width="1.875" style="1" customWidth="1"/>
    <col min="20" max="20" width="1.75" style="1" customWidth="1"/>
    <col min="21" max="26" width="1.875" style="1" customWidth="1"/>
    <col min="27" max="27" width="2.375" style="1" customWidth="1"/>
    <col min="28" max="32" width="1.875" style="1" customWidth="1"/>
    <col min="33" max="33" width="2.5" style="1" customWidth="1"/>
    <col min="34" max="57" width="1.875" style="1" customWidth="1"/>
    <col min="58" max="256" width="9" style="1"/>
  </cols>
  <sheetData>
    <row r="1" spans="1:25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>
      <c r="A2" s="229" t="s">
        <v>303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</row>
    <row r="3" spans="1:256" s="3" customFormat="1" ht="12.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26"/>
      <c r="AJ3" s="26"/>
      <c r="AK3" s="26"/>
      <c r="AL3" s="26"/>
      <c r="AM3" s="26"/>
      <c r="AN3" s="26"/>
      <c r="AO3" s="26"/>
      <c r="AP3" s="26"/>
      <c r="AQ3" s="26"/>
      <c r="AR3" s="8"/>
    </row>
    <row r="4" spans="1:256" s="3" customFormat="1" ht="15" customHeight="1">
      <c r="A4" s="8"/>
      <c r="B4" s="780" t="s">
        <v>26</v>
      </c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811" t="s">
        <v>275</v>
      </c>
      <c r="Q4" s="811"/>
      <c r="R4" s="811"/>
      <c r="S4" s="811"/>
      <c r="T4" s="811"/>
      <c r="U4" s="811"/>
      <c r="V4" s="811" t="s">
        <v>330</v>
      </c>
      <c r="W4" s="811"/>
      <c r="X4" s="811"/>
      <c r="Y4" s="811"/>
      <c r="Z4" s="811"/>
      <c r="AA4" s="811"/>
      <c r="AB4" s="526" t="s">
        <v>328</v>
      </c>
      <c r="AC4" s="526"/>
      <c r="AD4" s="526"/>
      <c r="AE4" s="526"/>
      <c r="AF4" s="526"/>
      <c r="AG4" s="252"/>
      <c r="AH4" s="526" t="s">
        <v>352</v>
      </c>
      <c r="AI4" s="526"/>
      <c r="AJ4" s="526"/>
      <c r="AK4" s="526"/>
      <c r="AL4" s="526"/>
      <c r="AM4" s="252"/>
      <c r="AN4" s="526" t="s">
        <v>368</v>
      </c>
      <c r="AO4" s="526"/>
      <c r="AP4" s="526"/>
      <c r="AQ4" s="526"/>
      <c r="AR4" s="526"/>
      <c r="AS4" s="252"/>
    </row>
    <row r="5" spans="1:256" s="3" customFormat="1" ht="15" customHeight="1">
      <c r="A5" s="8"/>
      <c r="B5" s="781" t="s">
        <v>89</v>
      </c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811"/>
      <c r="Q5" s="811"/>
      <c r="R5" s="811"/>
      <c r="S5" s="811"/>
      <c r="T5" s="811"/>
      <c r="U5" s="811"/>
      <c r="V5" s="811"/>
      <c r="W5" s="811"/>
      <c r="X5" s="811"/>
      <c r="Y5" s="811"/>
      <c r="Z5" s="811"/>
      <c r="AA5" s="811"/>
      <c r="AB5" s="526"/>
      <c r="AC5" s="526"/>
      <c r="AD5" s="526"/>
      <c r="AE5" s="526"/>
      <c r="AF5" s="526"/>
      <c r="AG5" s="252"/>
      <c r="AH5" s="526"/>
      <c r="AI5" s="526"/>
      <c r="AJ5" s="526"/>
      <c r="AK5" s="526"/>
      <c r="AL5" s="526"/>
      <c r="AM5" s="252"/>
      <c r="AN5" s="526"/>
      <c r="AO5" s="526"/>
      <c r="AP5" s="526"/>
      <c r="AQ5" s="526"/>
      <c r="AR5" s="526"/>
      <c r="AS5" s="252"/>
    </row>
    <row r="6" spans="1:256" s="3" customFormat="1" ht="15" customHeight="1">
      <c r="A6" s="8"/>
      <c r="B6" s="761" t="s">
        <v>189</v>
      </c>
      <c r="C6" s="761"/>
      <c r="D6" s="761"/>
      <c r="E6" s="761"/>
      <c r="F6" s="761"/>
      <c r="G6" s="761"/>
      <c r="H6" s="761" t="s">
        <v>190</v>
      </c>
      <c r="I6" s="761"/>
      <c r="J6" s="761"/>
      <c r="K6" s="761"/>
      <c r="L6" s="298"/>
      <c r="M6" s="764" t="s">
        <v>191</v>
      </c>
      <c r="N6" s="764"/>
      <c r="O6" s="764"/>
      <c r="P6" s="769">
        <v>197</v>
      </c>
      <c r="Q6" s="769"/>
      <c r="R6" s="769"/>
      <c r="S6" s="769"/>
      <c r="T6" s="769"/>
      <c r="U6" s="769"/>
      <c r="V6" s="769">
        <v>187</v>
      </c>
      <c r="W6" s="769"/>
      <c r="X6" s="769"/>
      <c r="Y6" s="769"/>
      <c r="Z6" s="769"/>
      <c r="AA6" s="769"/>
      <c r="AB6" s="769">
        <v>177</v>
      </c>
      <c r="AC6" s="769"/>
      <c r="AD6" s="769"/>
      <c r="AE6" s="769"/>
      <c r="AF6" s="769"/>
      <c r="AG6" s="769"/>
      <c r="AH6" s="769">
        <v>174</v>
      </c>
      <c r="AI6" s="769"/>
      <c r="AJ6" s="769"/>
      <c r="AK6" s="769"/>
      <c r="AL6" s="769"/>
      <c r="AM6" s="769"/>
      <c r="AN6" s="769">
        <v>184</v>
      </c>
      <c r="AO6" s="769"/>
      <c r="AP6" s="769"/>
      <c r="AQ6" s="769"/>
      <c r="AR6" s="769"/>
      <c r="AS6" s="769"/>
    </row>
    <row r="7" spans="1:256" s="3" customFormat="1" ht="15" customHeight="1">
      <c r="A7" s="8"/>
      <c r="B7" s="761"/>
      <c r="C7" s="761"/>
      <c r="D7" s="761"/>
      <c r="E7" s="761"/>
      <c r="F7" s="761"/>
      <c r="G7" s="761"/>
      <c r="H7" s="657" t="s">
        <v>192</v>
      </c>
      <c r="I7" s="657"/>
      <c r="J7" s="657"/>
      <c r="K7" s="657"/>
      <c r="L7" s="311"/>
      <c r="M7" s="764" t="s">
        <v>193</v>
      </c>
      <c r="N7" s="764"/>
      <c r="O7" s="764"/>
      <c r="P7" s="768">
        <v>264</v>
      </c>
      <c r="Q7" s="768"/>
      <c r="R7" s="768"/>
      <c r="S7" s="768"/>
      <c r="T7" s="768"/>
      <c r="U7" s="768"/>
      <c r="V7" s="768">
        <v>246</v>
      </c>
      <c r="W7" s="768"/>
      <c r="X7" s="768"/>
      <c r="Y7" s="768"/>
      <c r="Z7" s="768"/>
      <c r="AA7" s="768"/>
      <c r="AB7" s="768">
        <v>238</v>
      </c>
      <c r="AC7" s="768"/>
      <c r="AD7" s="768"/>
      <c r="AE7" s="768"/>
      <c r="AF7" s="768"/>
      <c r="AG7" s="768"/>
      <c r="AH7" s="768">
        <v>228</v>
      </c>
      <c r="AI7" s="768"/>
      <c r="AJ7" s="768"/>
      <c r="AK7" s="768"/>
      <c r="AL7" s="768"/>
      <c r="AM7" s="768"/>
      <c r="AN7" s="768">
        <v>230</v>
      </c>
      <c r="AO7" s="768"/>
      <c r="AP7" s="768"/>
      <c r="AQ7" s="768"/>
      <c r="AR7" s="768"/>
      <c r="AS7" s="768"/>
    </row>
    <row r="8" spans="1:256" s="3" customFormat="1" ht="15" customHeight="1">
      <c r="A8" s="8"/>
      <c r="B8" s="761"/>
      <c r="C8" s="761"/>
      <c r="D8" s="761"/>
      <c r="E8" s="761"/>
      <c r="F8" s="761"/>
      <c r="G8" s="761"/>
      <c r="H8" s="657" t="s">
        <v>194</v>
      </c>
      <c r="I8" s="657"/>
      <c r="J8" s="657"/>
      <c r="K8" s="657"/>
      <c r="L8" s="311"/>
      <c r="M8" s="779" t="s">
        <v>195</v>
      </c>
      <c r="N8" s="779"/>
      <c r="O8" s="779"/>
      <c r="P8" s="771">
        <v>165106</v>
      </c>
      <c r="Q8" s="771"/>
      <c r="R8" s="771"/>
      <c r="S8" s="771"/>
      <c r="T8" s="771"/>
      <c r="U8" s="771"/>
      <c r="V8" s="771">
        <v>151526</v>
      </c>
      <c r="W8" s="771"/>
      <c r="X8" s="771"/>
      <c r="Y8" s="771"/>
      <c r="Z8" s="771"/>
      <c r="AA8" s="771"/>
      <c r="AB8" s="771">
        <v>141424</v>
      </c>
      <c r="AC8" s="771"/>
      <c r="AD8" s="771"/>
      <c r="AE8" s="771"/>
      <c r="AF8" s="771"/>
      <c r="AG8" s="771"/>
      <c r="AH8" s="771">
        <v>133315</v>
      </c>
      <c r="AI8" s="771"/>
      <c r="AJ8" s="771"/>
      <c r="AK8" s="771"/>
      <c r="AL8" s="771"/>
      <c r="AM8" s="771"/>
      <c r="AN8" s="771">
        <v>130535</v>
      </c>
      <c r="AO8" s="771"/>
      <c r="AP8" s="771"/>
      <c r="AQ8" s="771"/>
      <c r="AR8" s="771"/>
      <c r="AS8" s="771"/>
    </row>
    <row r="9" spans="1:256" s="3" customFormat="1" ht="15" customHeight="1">
      <c r="A9" s="8"/>
      <c r="B9" s="761" t="s">
        <v>196</v>
      </c>
      <c r="C9" s="761"/>
      <c r="D9" s="761"/>
      <c r="E9" s="761"/>
      <c r="F9" s="761"/>
      <c r="G9" s="761"/>
      <c r="H9" s="761" t="s">
        <v>190</v>
      </c>
      <c r="I9" s="761"/>
      <c r="J9" s="761"/>
      <c r="K9" s="761"/>
      <c r="L9" s="298"/>
      <c r="M9" s="764" t="s">
        <v>191</v>
      </c>
      <c r="N9" s="764"/>
      <c r="O9" s="764"/>
      <c r="P9" s="768">
        <v>200</v>
      </c>
      <c r="Q9" s="768"/>
      <c r="R9" s="768"/>
      <c r="S9" s="768"/>
      <c r="T9" s="768"/>
      <c r="U9" s="768"/>
      <c r="V9" s="768">
        <v>189</v>
      </c>
      <c r="W9" s="768"/>
      <c r="X9" s="768"/>
      <c r="Y9" s="768"/>
      <c r="Z9" s="768"/>
      <c r="AA9" s="768"/>
      <c r="AB9" s="768">
        <v>181</v>
      </c>
      <c r="AC9" s="768"/>
      <c r="AD9" s="768"/>
      <c r="AE9" s="768"/>
      <c r="AF9" s="768"/>
      <c r="AG9" s="768"/>
      <c r="AH9" s="768">
        <v>178</v>
      </c>
      <c r="AI9" s="768"/>
      <c r="AJ9" s="768"/>
      <c r="AK9" s="768"/>
      <c r="AL9" s="768"/>
      <c r="AM9" s="768"/>
      <c r="AN9" s="768">
        <v>183</v>
      </c>
      <c r="AO9" s="768"/>
      <c r="AP9" s="768"/>
      <c r="AQ9" s="768"/>
      <c r="AR9" s="768"/>
      <c r="AS9" s="768"/>
    </row>
    <row r="10" spans="1:256" s="3" customFormat="1" ht="15" customHeight="1">
      <c r="A10" s="8"/>
      <c r="B10" s="761"/>
      <c r="C10" s="761"/>
      <c r="D10" s="761"/>
      <c r="E10" s="761"/>
      <c r="F10" s="761"/>
      <c r="G10" s="761"/>
      <c r="H10" s="657" t="s">
        <v>192</v>
      </c>
      <c r="I10" s="657"/>
      <c r="J10" s="657"/>
      <c r="K10" s="657"/>
      <c r="L10" s="311"/>
      <c r="M10" s="764" t="s">
        <v>193</v>
      </c>
      <c r="N10" s="764"/>
      <c r="O10" s="764"/>
      <c r="P10" s="768">
        <v>262</v>
      </c>
      <c r="Q10" s="768"/>
      <c r="R10" s="768"/>
      <c r="S10" s="768"/>
      <c r="T10" s="768"/>
      <c r="U10" s="768"/>
      <c r="V10" s="768">
        <v>248</v>
      </c>
      <c r="W10" s="768"/>
      <c r="X10" s="768"/>
      <c r="Y10" s="768"/>
      <c r="Z10" s="768"/>
      <c r="AA10" s="768"/>
      <c r="AB10" s="768">
        <v>239</v>
      </c>
      <c r="AC10" s="768"/>
      <c r="AD10" s="768"/>
      <c r="AE10" s="768"/>
      <c r="AF10" s="768"/>
      <c r="AG10" s="768"/>
      <c r="AH10" s="768">
        <v>228</v>
      </c>
      <c r="AI10" s="768"/>
      <c r="AJ10" s="768"/>
      <c r="AK10" s="768"/>
      <c r="AL10" s="768"/>
      <c r="AM10" s="768"/>
      <c r="AN10" s="768">
        <v>228</v>
      </c>
      <c r="AO10" s="768"/>
      <c r="AP10" s="768"/>
      <c r="AQ10" s="768"/>
      <c r="AR10" s="768"/>
      <c r="AS10" s="768"/>
    </row>
    <row r="11" spans="1:256" s="3" customFormat="1" ht="15" customHeight="1">
      <c r="A11" s="8"/>
      <c r="B11" s="761"/>
      <c r="C11" s="761"/>
      <c r="D11" s="761"/>
      <c r="E11" s="761"/>
      <c r="F11" s="761"/>
      <c r="G11" s="761"/>
      <c r="H11" s="657" t="s">
        <v>194</v>
      </c>
      <c r="I11" s="657"/>
      <c r="J11" s="657"/>
      <c r="K11" s="657"/>
      <c r="L11" s="311"/>
      <c r="M11" s="779" t="s">
        <v>195</v>
      </c>
      <c r="N11" s="779"/>
      <c r="O11" s="779"/>
      <c r="P11" s="771">
        <v>74047</v>
      </c>
      <c r="Q11" s="771"/>
      <c r="R11" s="771"/>
      <c r="S11" s="771"/>
      <c r="T11" s="771"/>
      <c r="U11" s="771"/>
      <c r="V11" s="771">
        <v>71533</v>
      </c>
      <c r="W11" s="771"/>
      <c r="X11" s="771"/>
      <c r="Y11" s="771"/>
      <c r="Z11" s="771"/>
      <c r="AA11" s="771"/>
      <c r="AB11" s="771">
        <v>68631</v>
      </c>
      <c r="AC11" s="771"/>
      <c r="AD11" s="771"/>
      <c r="AE11" s="771"/>
      <c r="AF11" s="771"/>
      <c r="AG11" s="771"/>
      <c r="AH11" s="771">
        <v>66614</v>
      </c>
      <c r="AI11" s="771"/>
      <c r="AJ11" s="771"/>
      <c r="AK11" s="771"/>
      <c r="AL11" s="771"/>
      <c r="AM11" s="771"/>
      <c r="AN11" s="771">
        <v>68065</v>
      </c>
      <c r="AO11" s="771"/>
      <c r="AP11" s="771"/>
      <c r="AQ11" s="771"/>
      <c r="AR11" s="771"/>
      <c r="AS11" s="771"/>
    </row>
    <row r="12" spans="1:256" s="3" customFormat="1" ht="15" customHeight="1">
      <c r="A12" s="8"/>
      <c r="B12" s="761" t="s">
        <v>197</v>
      </c>
      <c r="C12" s="761"/>
      <c r="D12" s="761"/>
      <c r="E12" s="761"/>
      <c r="F12" s="761"/>
      <c r="G12" s="761"/>
      <c r="H12" s="761" t="s">
        <v>190</v>
      </c>
      <c r="I12" s="761"/>
      <c r="J12" s="761"/>
      <c r="K12" s="761"/>
      <c r="L12" s="298"/>
      <c r="M12" s="764" t="s">
        <v>191</v>
      </c>
      <c r="N12" s="764"/>
      <c r="O12" s="764"/>
      <c r="P12" s="768">
        <v>12</v>
      </c>
      <c r="Q12" s="768"/>
      <c r="R12" s="768"/>
      <c r="S12" s="768"/>
      <c r="T12" s="768"/>
      <c r="U12" s="768"/>
      <c r="V12" s="768">
        <v>10</v>
      </c>
      <c r="W12" s="768"/>
      <c r="X12" s="768"/>
      <c r="Y12" s="768"/>
      <c r="Z12" s="768"/>
      <c r="AA12" s="768"/>
      <c r="AB12" s="768">
        <v>12</v>
      </c>
      <c r="AC12" s="768"/>
      <c r="AD12" s="768"/>
      <c r="AE12" s="768"/>
      <c r="AF12" s="768"/>
      <c r="AG12" s="768"/>
      <c r="AH12" s="768">
        <v>9</v>
      </c>
      <c r="AI12" s="768"/>
      <c r="AJ12" s="768"/>
      <c r="AK12" s="768"/>
      <c r="AL12" s="768"/>
      <c r="AM12" s="768"/>
      <c r="AN12" s="768">
        <v>6</v>
      </c>
      <c r="AO12" s="768"/>
      <c r="AP12" s="768"/>
      <c r="AQ12" s="768"/>
      <c r="AR12" s="768"/>
      <c r="AS12" s="768"/>
    </row>
    <row r="13" spans="1:256" s="3" customFormat="1" ht="15" customHeight="1">
      <c r="A13" s="8"/>
      <c r="B13" s="761"/>
      <c r="C13" s="761"/>
      <c r="D13" s="761"/>
      <c r="E13" s="761"/>
      <c r="F13" s="761"/>
      <c r="G13" s="761"/>
      <c r="H13" s="657" t="s">
        <v>192</v>
      </c>
      <c r="I13" s="657"/>
      <c r="J13" s="657"/>
      <c r="K13" s="657"/>
      <c r="L13" s="311"/>
      <c r="M13" s="764" t="s">
        <v>193</v>
      </c>
      <c r="N13" s="764"/>
      <c r="O13" s="764"/>
      <c r="P13" s="768">
        <v>23</v>
      </c>
      <c r="Q13" s="768"/>
      <c r="R13" s="768"/>
      <c r="S13" s="768"/>
      <c r="T13" s="768"/>
      <c r="U13" s="768"/>
      <c r="V13" s="768">
        <v>19</v>
      </c>
      <c r="W13" s="768"/>
      <c r="X13" s="768"/>
      <c r="Y13" s="768"/>
      <c r="Z13" s="768"/>
      <c r="AA13" s="768"/>
      <c r="AB13" s="768">
        <v>20</v>
      </c>
      <c r="AC13" s="768"/>
      <c r="AD13" s="768"/>
      <c r="AE13" s="768"/>
      <c r="AF13" s="768"/>
      <c r="AG13" s="768"/>
      <c r="AH13" s="768">
        <v>13</v>
      </c>
      <c r="AI13" s="768"/>
      <c r="AJ13" s="768"/>
      <c r="AK13" s="768"/>
      <c r="AL13" s="768"/>
      <c r="AM13" s="768"/>
      <c r="AN13" s="768">
        <v>11</v>
      </c>
      <c r="AO13" s="768"/>
      <c r="AP13" s="768"/>
      <c r="AQ13" s="768"/>
      <c r="AR13" s="768"/>
      <c r="AS13" s="768"/>
    </row>
    <row r="14" spans="1:256" s="3" customFormat="1" ht="15" customHeight="1">
      <c r="A14" s="8"/>
      <c r="B14" s="761"/>
      <c r="C14" s="761"/>
      <c r="D14" s="761"/>
      <c r="E14" s="761"/>
      <c r="F14" s="761"/>
      <c r="G14" s="761"/>
      <c r="H14" s="657" t="s">
        <v>194</v>
      </c>
      <c r="I14" s="657"/>
      <c r="J14" s="657"/>
      <c r="K14" s="657"/>
      <c r="L14" s="311"/>
      <c r="M14" s="779" t="s">
        <v>195</v>
      </c>
      <c r="N14" s="779"/>
      <c r="O14" s="779"/>
      <c r="P14" s="771">
        <v>2975</v>
      </c>
      <c r="Q14" s="771"/>
      <c r="R14" s="771"/>
      <c r="S14" s="771"/>
      <c r="T14" s="771"/>
      <c r="U14" s="771"/>
      <c r="V14" s="771">
        <v>2056</v>
      </c>
      <c r="W14" s="771"/>
      <c r="X14" s="771"/>
      <c r="Y14" s="771"/>
      <c r="Z14" s="771"/>
      <c r="AA14" s="771"/>
      <c r="AB14" s="771">
        <v>2234</v>
      </c>
      <c r="AC14" s="771"/>
      <c r="AD14" s="771"/>
      <c r="AE14" s="771"/>
      <c r="AF14" s="771"/>
      <c r="AG14" s="771"/>
      <c r="AH14" s="771">
        <v>1530</v>
      </c>
      <c r="AI14" s="771"/>
      <c r="AJ14" s="771"/>
      <c r="AK14" s="771"/>
      <c r="AL14" s="771"/>
      <c r="AM14" s="771"/>
      <c r="AN14" s="771">
        <v>833</v>
      </c>
      <c r="AO14" s="771"/>
      <c r="AP14" s="771"/>
      <c r="AQ14" s="771"/>
      <c r="AR14" s="771"/>
      <c r="AS14" s="771"/>
    </row>
    <row r="15" spans="1:256" s="3" customFormat="1" ht="15" customHeight="1">
      <c r="A15" s="8"/>
      <c r="B15" s="761" t="s">
        <v>198</v>
      </c>
      <c r="C15" s="761"/>
      <c r="D15" s="761"/>
      <c r="E15" s="761"/>
      <c r="F15" s="761"/>
      <c r="G15" s="761"/>
      <c r="H15" s="761" t="s">
        <v>190</v>
      </c>
      <c r="I15" s="761"/>
      <c r="J15" s="761"/>
      <c r="K15" s="761"/>
      <c r="L15" s="298"/>
      <c r="M15" s="764" t="s">
        <v>191</v>
      </c>
      <c r="N15" s="764"/>
      <c r="O15" s="764"/>
      <c r="P15" s="768">
        <v>43</v>
      </c>
      <c r="Q15" s="768"/>
      <c r="R15" s="768"/>
      <c r="S15" s="768"/>
      <c r="T15" s="768"/>
      <c r="U15" s="768"/>
      <c r="V15" s="768">
        <v>44</v>
      </c>
      <c r="W15" s="768"/>
      <c r="X15" s="768"/>
      <c r="Y15" s="768"/>
      <c r="Z15" s="768"/>
      <c r="AA15" s="768"/>
      <c r="AB15" s="768">
        <v>41</v>
      </c>
      <c r="AC15" s="768"/>
      <c r="AD15" s="768"/>
      <c r="AE15" s="768"/>
      <c r="AF15" s="768"/>
      <c r="AG15" s="768"/>
      <c r="AH15" s="768">
        <v>45</v>
      </c>
      <c r="AI15" s="768"/>
      <c r="AJ15" s="768"/>
      <c r="AK15" s="768"/>
      <c r="AL15" s="768"/>
      <c r="AM15" s="768"/>
      <c r="AN15" s="768">
        <v>48</v>
      </c>
      <c r="AO15" s="768"/>
      <c r="AP15" s="768"/>
      <c r="AQ15" s="768"/>
      <c r="AR15" s="768"/>
      <c r="AS15" s="768"/>
    </row>
    <row r="16" spans="1:256" s="3" customFormat="1" ht="15" customHeight="1">
      <c r="A16" s="8"/>
      <c r="B16" s="761"/>
      <c r="C16" s="761"/>
      <c r="D16" s="761"/>
      <c r="E16" s="761"/>
      <c r="F16" s="761"/>
      <c r="G16" s="761"/>
      <c r="H16" s="657" t="s">
        <v>192</v>
      </c>
      <c r="I16" s="657"/>
      <c r="J16" s="657"/>
      <c r="K16" s="657"/>
      <c r="L16" s="311"/>
      <c r="M16" s="764" t="s">
        <v>193</v>
      </c>
      <c r="N16" s="764"/>
      <c r="O16" s="764"/>
      <c r="P16" s="768">
        <v>43</v>
      </c>
      <c r="Q16" s="768"/>
      <c r="R16" s="768"/>
      <c r="S16" s="768"/>
      <c r="T16" s="768"/>
      <c r="U16" s="768"/>
      <c r="V16" s="768">
        <v>45</v>
      </c>
      <c r="W16" s="768"/>
      <c r="X16" s="768"/>
      <c r="Y16" s="768"/>
      <c r="Z16" s="768"/>
      <c r="AA16" s="768"/>
      <c r="AB16" s="768">
        <v>43</v>
      </c>
      <c r="AC16" s="768"/>
      <c r="AD16" s="768"/>
      <c r="AE16" s="768"/>
      <c r="AF16" s="768"/>
      <c r="AG16" s="768"/>
      <c r="AH16" s="768">
        <v>46</v>
      </c>
      <c r="AI16" s="768"/>
      <c r="AJ16" s="768"/>
      <c r="AK16" s="768"/>
      <c r="AL16" s="768"/>
      <c r="AM16" s="768"/>
      <c r="AN16" s="768">
        <v>49</v>
      </c>
      <c r="AO16" s="768"/>
      <c r="AP16" s="768"/>
      <c r="AQ16" s="768"/>
      <c r="AR16" s="768"/>
      <c r="AS16" s="768"/>
    </row>
    <row r="17" spans="1:45" s="3" customFormat="1" ht="15" customHeight="1">
      <c r="A17" s="8"/>
      <c r="B17" s="761"/>
      <c r="C17" s="761"/>
      <c r="D17" s="761"/>
      <c r="E17" s="761"/>
      <c r="F17" s="761"/>
      <c r="G17" s="761"/>
      <c r="H17" s="657" t="s">
        <v>194</v>
      </c>
      <c r="I17" s="657"/>
      <c r="J17" s="657"/>
      <c r="K17" s="657"/>
      <c r="L17" s="311"/>
      <c r="M17" s="779" t="s">
        <v>195</v>
      </c>
      <c r="N17" s="779"/>
      <c r="O17" s="779"/>
      <c r="P17" s="771">
        <v>24191</v>
      </c>
      <c r="Q17" s="771"/>
      <c r="R17" s="771"/>
      <c r="S17" s="771"/>
      <c r="T17" s="771"/>
      <c r="U17" s="771"/>
      <c r="V17" s="771">
        <v>22617</v>
      </c>
      <c r="W17" s="771"/>
      <c r="X17" s="771"/>
      <c r="Y17" s="771"/>
      <c r="Z17" s="771"/>
      <c r="AA17" s="771"/>
      <c r="AB17" s="771">
        <v>17669</v>
      </c>
      <c r="AC17" s="771"/>
      <c r="AD17" s="771"/>
      <c r="AE17" s="771"/>
      <c r="AF17" s="771"/>
      <c r="AG17" s="771"/>
      <c r="AH17" s="771">
        <v>17839</v>
      </c>
      <c r="AI17" s="771"/>
      <c r="AJ17" s="771"/>
      <c r="AK17" s="771"/>
      <c r="AL17" s="771"/>
      <c r="AM17" s="771"/>
      <c r="AN17" s="771">
        <v>21190</v>
      </c>
      <c r="AO17" s="771"/>
      <c r="AP17" s="771"/>
      <c r="AQ17" s="771"/>
      <c r="AR17" s="771"/>
      <c r="AS17" s="771"/>
    </row>
    <row r="18" spans="1:45" s="3" customFormat="1" ht="15" customHeight="1">
      <c r="A18" s="8"/>
      <c r="B18" s="761" t="s">
        <v>199</v>
      </c>
      <c r="C18" s="761"/>
      <c r="D18" s="761"/>
      <c r="E18" s="761"/>
      <c r="F18" s="761"/>
      <c r="G18" s="761"/>
      <c r="H18" s="761" t="s">
        <v>190</v>
      </c>
      <c r="I18" s="761"/>
      <c r="J18" s="761"/>
      <c r="K18" s="761"/>
      <c r="L18" s="298"/>
      <c r="M18" s="764" t="s">
        <v>191</v>
      </c>
      <c r="N18" s="764"/>
      <c r="O18" s="764"/>
      <c r="P18" s="768">
        <v>212</v>
      </c>
      <c r="Q18" s="768"/>
      <c r="R18" s="768"/>
      <c r="S18" s="768"/>
      <c r="T18" s="768"/>
      <c r="U18" s="768"/>
      <c r="V18" s="768">
        <v>205</v>
      </c>
      <c r="W18" s="768"/>
      <c r="X18" s="768"/>
      <c r="Y18" s="768"/>
      <c r="Z18" s="768"/>
      <c r="AA18" s="768"/>
      <c r="AB18" s="768">
        <v>195</v>
      </c>
      <c r="AC18" s="768"/>
      <c r="AD18" s="768"/>
      <c r="AE18" s="768"/>
      <c r="AF18" s="768"/>
      <c r="AG18" s="768"/>
      <c r="AH18" s="768">
        <v>195</v>
      </c>
      <c r="AI18" s="768"/>
      <c r="AJ18" s="768"/>
      <c r="AK18" s="768"/>
      <c r="AL18" s="768"/>
      <c r="AM18" s="768"/>
      <c r="AN18" s="768">
        <v>193</v>
      </c>
      <c r="AO18" s="768"/>
      <c r="AP18" s="768"/>
      <c r="AQ18" s="768"/>
      <c r="AR18" s="768"/>
      <c r="AS18" s="768"/>
    </row>
    <row r="19" spans="1:45" s="3" customFormat="1" ht="15" customHeight="1">
      <c r="A19" s="8"/>
      <c r="B19" s="761"/>
      <c r="C19" s="761"/>
      <c r="D19" s="761"/>
      <c r="E19" s="761"/>
      <c r="F19" s="761"/>
      <c r="G19" s="761"/>
      <c r="H19" s="657" t="s">
        <v>192</v>
      </c>
      <c r="I19" s="657"/>
      <c r="J19" s="657"/>
      <c r="K19" s="657"/>
      <c r="L19" s="311"/>
      <c r="M19" s="764" t="s">
        <v>193</v>
      </c>
      <c r="N19" s="764"/>
      <c r="O19" s="764"/>
      <c r="P19" s="768">
        <v>259</v>
      </c>
      <c r="Q19" s="768"/>
      <c r="R19" s="768"/>
      <c r="S19" s="768"/>
      <c r="T19" s="768"/>
      <c r="U19" s="768"/>
      <c r="V19" s="768">
        <v>246</v>
      </c>
      <c r="W19" s="768"/>
      <c r="X19" s="768"/>
      <c r="Y19" s="768"/>
      <c r="Z19" s="768"/>
      <c r="AA19" s="768"/>
      <c r="AB19" s="768">
        <v>234</v>
      </c>
      <c r="AC19" s="768"/>
      <c r="AD19" s="768"/>
      <c r="AE19" s="768"/>
      <c r="AF19" s="768"/>
      <c r="AG19" s="768"/>
      <c r="AH19" s="768">
        <v>228</v>
      </c>
      <c r="AI19" s="768"/>
      <c r="AJ19" s="768"/>
      <c r="AK19" s="768"/>
      <c r="AL19" s="768"/>
      <c r="AM19" s="768"/>
      <c r="AN19" s="768">
        <v>223</v>
      </c>
      <c r="AO19" s="768"/>
      <c r="AP19" s="768"/>
      <c r="AQ19" s="768"/>
      <c r="AR19" s="768"/>
      <c r="AS19" s="768"/>
    </row>
    <row r="20" spans="1:45" s="3" customFormat="1" ht="15" customHeight="1">
      <c r="B20" s="761"/>
      <c r="C20" s="761"/>
      <c r="D20" s="761"/>
      <c r="E20" s="761"/>
      <c r="F20" s="761"/>
      <c r="G20" s="761"/>
      <c r="H20" s="657" t="s">
        <v>194</v>
      </c>
      <c r="I20" s="657"/>
      <c r="J20" s="657"/>
      <c r="K20" s="657"/>
      <c r="L20" s="311"/>
      <c r="M20" s="779" t="s">
        <v>195</v>
      </c>
      <c r="N20" s="779"/>
      <c r="O20" s="779"/>
      <c r="P20" s="771">
        <v>350844</v>
      </c>
      <c r="Q20" s="771"/>
      <c r="R20" s="771"/>
      <c r="S20" s="771"/>
      <c r="T20" s="771"/>
      <c r="U20" s="771"/>
      <c r="V20" s="771">
        <v>360711</v>
      </c>
      <c r="W20" s="771"/>
      <c r="X20" s="771"/>
      <c r="Y20" s="771"/>
      <c r="Z20" s="771"/>
      <c r="AA20" s="771"/>
      <c r="AB20" s="771">
        <v>252561</v>
      </c>
      <c r="AC20" s="771"/>
      <c r="AD20" s="771"/>
      <c r="AE20" s="771"/>
      <c r="AF20" s="771"/>
      <c r="AG20" s="771"/>
      <c r="AH20" s="771">
        <v>248177</v>
      </c>
      <c r="AI20" s="771"/>
      <c r="AJ20" s="771"/>
      <c r="AK20" s="771"/>
      <c r="AL20" s="771"/>
      <c r="AM20" s="771"/>
      <c r="AN20" s="771">
        <v>224658</v>
      </c>
      <c r="AO20" s="771"/>
      <c r="AP20" s="771"/>
      <c r="AQ20" s="771"/>
      <c r="AR20" s="771"/>
      <c r="AS20" s="771"/>
    </row>
    <row r="21" spans="1:45" s="3" customFormat="1" ht="15" customHeight="1">
      <c r="B21" s="761" t="s">
        <v>200</v>
      </c>
      <c r="C21" s="761"/>
      <c r="D21" s="761"/>
      <c r="E21" s="761"/>
      <c r="F21" s="761"/>
      <c r="G21" s="761"/>
      <c r="H21" s="761" t="s">
        <v>190</v>
      </c>
      <c r="I21" s="761"/>
      <c r="J21" s="761"/>
      <c r="K21" s="761"/>
      <c r="L21" s="298"/>
      <c r="M21" s="764" t="s">
        <v>191</v>
      </c>
      <c r="N21" s="764"/>
      <c r="O21" s="764"/>
      <c r="P21" s="768">
        <v>1</v>
      </c>
      <c r="Q21" s="768"/>
      <c r="R21" s="768"/>
      <c r="S21" s="768"/>
      <c r="T21" s="768"/>
      <c r="U21" s="768"/>
      <c r="V21" s="768">
        <v>1</v>
      </c>
      <c r="W21" s="768"/>
      <c r="X21" s="768"/>
      <c r="Y21" s="768"/>
      <c r="Z21" s="768"/>
      <c r="AA21" s="768"/>
      <c r="AB21" s="768">
        <v>0</v>
      </c>
      <c r="AC21" s="768"/>
      <c r="AD21" s="768"/>
      <c r="AE21" s="768"/>
      <c r="AF21" s="768"/>
      <c r="AG21" s="768"/>
      <c r="AH21" s="768">
        <v>1</v>
      </c>
      <c r="AI21" s="768"/>
      <c r="AJ21" s="768"/>
      <c r="AK21" s="768"/>
      <c r="AL21" s="768"/>
      <c r="AM21" s="768"/>
      <c r="AN21" s="768">
        <v>1</v>
      </c>
      <c r="AO21" s="768"/>
      <c r="AP21" s="768"/>
      <c r="AQ21" s="768"/>
      <c r="AR21" s="768"/>
      <c r="AS21" s="768"/>
    </row>
    <row r="22" spans="1:45" s="3" customFormat="1" ht="15" customHeight="1">
      <c r="B22" s="761"/>
      <c r="C22" s="761"/>
      <c r="D22" s="761"/>
      <c r="E22" s="761"/>
      <c r="F22" s="761"/>
      <c r="G22" s="761"/>
      <c r="H22" s="657" t="s">
        <v>192</v>
      </c>
      <c r="I22" s="657"/>
      <c r="J22" s="657"/>
      <c r="K22" s="657"/>
      <c r="L22" s="311"/>
      <c r="M22" s="764" t="s">
        <v>193</v>
      </c>
      <c r="N22" s="764"/>
      <c r="O22" s="764"/>
      <c r="P22" s="768">
        <v>1</v>
      </c>
      <c r="Q22" s="768"/>
      <c r="R22" s="768"/>
      <c r="S22" s="768"/>
      <c r="T22" s="768"/>
      <c r="U22" s="768"/>
      <c r="V22" s="768">
        <v>1</v>
      </c>
      <c r="W22" s="768"/>
      <c r="X22" s="768"/>
      <c r="Y22" s="768"/>
      <c r="Z22" s="768"/>
      <c r="AA22" s="768"/>
      <c r="AB22" s="768">
        <v>0</v>
      </c>
      <c r="AC22" s="768"/>
      <c r="AD22" s="768"/>
      <c r="AE22" s="768"/>
      <c r="AF22" s="768"/>
      <c r="AG22" s="768"/>
      <c r="AH22" s="768">
        <v>1</v>
      </c>
      <c r="AI22" s="768"/>
      <c r="AJ22" s="768"/>
      <c r="AK22" s="768"/>
      <c r="AL22" s="768"/>
      <c r="AM22" s="768"/>
      <c r="AN22" s="768">
        <v>1</v>
      </c>
      <c r="AO22" s="768"/>
      <c r="AP22" s="768"/>
      <c r="AQ22" s="768"/>
      <c r="AR22" s="768"/>
      <c r="AS22" s="768"/>
    </row>
    <row r="23" spans="1:45" s="3" customFormat="1" ht="15" customHeight="1">
      <c r="B23" s="761"/>
      <c r="C23" s="761"/>
      <c r="D23" s="761"/>
      <c r="E23" s="761"/>
      <c r="F23" s="761"/>
      <c r="G23" s="761"/>
      <c r="H23" s="657" t="s">
        <v>194</v>
      </c>
      <c r="I23" s="657"/>
      <c r="J23" s="657"/>
      <c r="K23" s="657"/>
      <c r="L23" s="311"/>
      <c r="M23" s="779" t="s">
        <v>195</v>
      </c>
      <c r="N23" s="779"/>
      <c r="O23" s="779"/>
      <c r="P23" s="771">
        <v>488</v>
      </c>
      <c r="Q23" s="771"/>
      <c r="R23" s="771"/>
      <c r="S23" s="771"/>
      <c r="T23" s="771"/>
      <c r="U23" s="771"/>
      <c r="V23" s="771">
        <v>486</v>
      </c>
      <c r="W23" s="771"/>
      <c r="X23" s="771"/>
      <c r="Y23" s="771"/>
      <c r="Z23" s="771"/>
      <c r="AA23" s="771"/>
      <c r="AB23" s="771">
        <v>0</v>
      </c>
      <c r="AC23" s="771"/>
      <c r="AD23" s="771"/>
      <c r="AE23" s="771"/>
      <c r="AF23" s="771"/>
      <c r="AG23" s="771"/>
      <c r="AH23" s="771">
        <v>466</v>
      </c>
      <c r="AI23" s="771"/>
      <c r="AJ23" s="771"/>
      <c r="AK23" s="771"/>
      <c r="AL23" s="771"/>
      <c r="AM23" s="771"/>
      <c r="AN23" s="771">
        <v>576</v>
      </c>
      <c r="AO23" s="771"/>
      <c r="AP23" s="771"/>
      <c r="AQ23" s="771"/>
      <c r="AR23" s="771"/>
      <c r="AS23" s="771"/>
    </row>
    <row r="24" spans="1:45" s="3" customFormat="1" ht="15" customHeight="1">
      <c r="B24" s="761" t="s">
        <v>201</v>
      </c>
      <c r="C24" s="761"/>
      <c r="D24" s="761"/>
      <c r="E24" s="761"/>
      <c r="F24" s="761"/>
      <c r="G24" s="761"/>
      <c r="H24" s="761" t="s">
        <v>190</v>
      </c>
      <c r="I24" s="761"/>
      <c r="J24" s="761"/>
      <c r="K24" s="761"/>
      <c r="L24" s="298"/>
      <c r="M24" s="764" t="s">
        <v>191</v>
      </c>
      <c r="N24" s="764"/>
      <c r="O24" s="764"/>
      <c r="P24" s="768">
        <v>4</v>
      </c>
      <c r="Q24" s="768"/>
      <c r="R24" s="768"/>
      <c r="S24" s="768"/>
      <c r="T24" s="768"/>
      <c r="U24" s="768"/>
      <c r="V24" s="768">
        <v>5</v>
      </c>
      <c r="W24" s="768"/>
      <c r="X24" s="768"/>
      <c r="Y24" s="768"/>
      <c r="Z24" s="768"/>
      <c r="AA24" s="768"/>
      <c r="AB24" s="768">
        <v>4</v>
      </c>
      <c r="AC24" s="768"/>
      <c r="AD24" s="768"/>
      <c r="AE24" s="768"/>
      <c r="AF24" s="768"/>
      <c r="AG24" s="768"/>
      <c r="AH24" s="768">
        <v>5</v>
      </c>
      <c r="AI24" s="768"/>
      <c r="AJ24" s="768"/>
      <c r="AK24" s="768"/>
      <c r="AL24" s="768"/>
      <c r="AM24" s="768"/>
      <c r="AN24" s="768">
        <v>3</v>
      </c>
      <c r="AO24" s="768"/>
      <c r="AP24" s="768"/>
      <c r="AQ24" s="768"/>
      <c r="AR24" s="768"/>
      <c r="AS24" s="768"/>
    </row>
    <row r="25" spans="1:45" s="3" customFormat="1" ht="15" customHeight="1">
      <c r="B25" s="761"/>
      <c r="C25" s="761"/>
      <c r="D25" s="761"/>
      <c r="E25" s="761"/>
      <c r="F25" s="761"/>
      <c r="G25" s="761"/>
      <c r="H25" s="657" t="s">
        <v>192</v>
      </c>
      <c r="I25" s="657"/>
      <c r="J25" s="657"/>
      <c r="K25" s="657"/>
      <c r="L25" s="311"/>
      <c r="M25" s="764" t="s">
        <v>193</v>
      </c>
      <c r="N25" s="764"/>
      <c r="O25" s="764"/>
      <c r="P25" s="768">
        <v>4</v>
      </c>
      <c r="Q25" s="768"/>
      <c r="R25" s="768"/>
      <c r="S25" s="768"/>
      <c r="T25" s="768"/>
      <c r="U25" s="768"/>
      <c r="V25" s="768">
        <v>7</v>
      </c>
      <c r="W25" s="768"/>
      <c r="X25" s="768"/>
      <c r="Y25" s="768"/>
      <c r="Z25" s="768"/>
      <c r="AA25" s="768"/>
      <c r="AB25" s="768">
        <v>6</v>
      </c>
      <c r="AC25" s="768"/>
      <c r="AD25" s="768"/>
      <c r="AE25" s="768"/>
      <c r="AF25" s="768"/>
      <c r="AG25" s="768"/>
      <c r="AH25" s="768">
        <v>8</v>
      </c>
      <c r="AI25" s="768"/>
      <c r="AJ25" s="768"/>
      <c r="AK25" s="768"/>
      <c r="AL25" s="768"/>
      <c r="AM25" s="768"/>
      <c r="AN25" s="768">
        <v>3</v>
      </c>
      <c r="AO25" s="768"/>
      <c r="AP25" s="768"/>
      <c r="AQ25" s="768"/>
      <c r="AR25" s="768"/>
      <c r="AS25" s="768"/>
    </row>
    <row r="26" spans="1:45" s="3" customFormat="1" ht="15" customHeight="1">
      <c r="B26" s="761"/>
      <c r="C26" s="761"/>
      <c r="D26" s="761"/>
      <c r="E26" s="761"/>
      <c r="F26" s="761"/>
      <c r="G26" s="761"/>
      <c r="H26" s="692" t="s">
        <v>194</v>
      </c>
      <c r="I26" s="692"/>
      <c r="J26" s="692"/>
      <c r="K26" s="692"/>
      <c r="L26" s="607"/>
      <c r="M26" s="779" t="s">
        <v>195</v>
      </c>
      <c r="N26" s="779"/>
      <c r="O26" s="779"/>
      <c r="P26" s="771">
        <v>748</v>
      </c>
      <c r="Q26" s="771"/>
      <c r="R26" s="771"/>
      <c r="S26" s="771"/>
      <c r="T26" s="771"/>
      <c r="U26" s="771"/>
      <c r="V26" s="771">
        <v>645</v>
      </c>
      <c r="W26" s="771"/>
      <c r="X26" s="771"/>
      <c r="Y26" s="771"/>
      <c r="Z26" s="771"/>
      <c r="AA26" s="771"/>
      <c r="AB26" s="771">
        <v>928</v>
      </c>
      <c r="AC26" s="771"/>
      <c r="AD26" s="771"/>
      <c r="AE26" s="771"/>
      <c r="AF26" s="771"/>
      <c r="AG26" s="771"/>
      <c r="AH26" s="771">
        <v>792</v>
      </c>
      <c r="AI26" s="771"/>
      <c r="AJ26" s="771"/>
      <c r="AK26" s="771"/>
      <c r="AL26" s="771"/>
      <c r="AM26" s="771"/>
      <c r="AN26" s="771">
        <v>447</v>
      </c>
      <c r="AO26" s="771"/>
      <c r="AP26" s="771"/>
      <c r="AQ26" s="771"/>
      <c r="AR26" s="771"/>
      <c r="AS26" s="771"/>
    </row>
    <row r="27" spans="1:45" s="3" customFormat="1" ht="15" customHeight="1">
      <c r="B27" s="761" t="s">
        <v>202</v>
      </c>
      <c r="C27" s="761"/>
      <c r="D27" s="761"/>
      <c r="E27" s="761"/>
      <c r="F27" s="761"/>
      <c r="G27" s="761"/>
      <c r="H27" s="657" t="s">
        <v>190</v>
      </c>
      <c r="I27" s="657"/>
      <c r="J27" s="657"/>
      <c r="K27" s="657"/>
      <c r="L27" s="311"/>
      <c r="M27" s="764" t="s">
        <v>191</v>
      </c>
      <c r="N27" s="764"/>
      <c r="O27" s="764"/>
      <c r="P27" s="768">
        <v>15</v>
      </c>
      <c r="Q27" s="768"/>
      <c r="R27" s="768"/>
      <c r="S27" s="768"/>
      <c r="T27" s="768"/>
      <c r="U27" s="768"/>
      <c r="V27" s="768">
        <v>15</v>
      </c>
      <c r="W27" s="768"/>
      <c r="X27" s="768"/>
      <c r="Y27" s="768"/>
      <c r="Z27" s="768"/>
      <c r="AA27" s="768"/>
      <c r="AB27" s="768">
        <v>7</v>
      </c>
      <c r="AC27" s="768"/>
      <c r="AD27" s="768"/>
      <c r="AE27" s="768"/>
      <c r="AF27" s="768"/>
      <c r="AG27" s="768"/>
      <c r="AH27" s="768">
        <v>6</v>
      </c>
      <c r="AI27" s="768"/>
      <c r="AJ27" s="768"/>
      <c r="AK27" s="768"/>
      <c r="AL27" s="768"/>
      <c r="AM27" s="768"/>
      <c r="AN27" s="768">
        <v>4</v>
      </c>
      <c r="AO27" s="768"/>
      <c r="AP27" s="768"/>
      <c r="AQ27" s="768"/>
      <c r="AR27" s="768"/>
      <c r="AS27" s="768"/>
    </row>
    <row r="28" spans="1:45" s="3" customFormat="1" ht="15" customHeight="1">
      <c r="B28" s="761"/>
      <c r="C28" s="761"/>
      <c r="D28" s="761"/>
      <c r="E28" s="761"/>
      <c r="F28" s="761"/>
      <c r="G28" s="761"/>
      <c r="H28" s="657" t="s">
        <v>192</v>
      </c>
      <c r="I28" s="657"/>
      <c r="J28" s="657"/>
      <c r="K28" s="657"/>
      <c r="L28" s="311"/>
      <c r="M28" s="764" t="s">
        <v>193</v>
      </c>
      <c r="N28" s="764"/>
      <c r="O28" s="764"/>
      <c r="P28" s="768">
        <v>15</v>
      </c>
      <c r="Q28" s="768"/>
      <c r="R28" s="768"/>
      <c r="S28" s="768"/>
      <c r="T28" s="768"/>
      <c r="U28" s="768"/>
      <c r="V28" s="768">
        <v>15</v>
      </c>
      <c r="W28" s="768"/>
      <c r="X28" s="768"/>
      <c r="Y28" s="768"/>
      <c r="Z28" s="768"/>
      <c r="AA28" s="768"/>
      <c r="AB28" s="768">
        <v>7</v>
      </c>
      <c r="AC28" s="768"/>
      <c r="AD28" s="768"/>
      <c r="AE28" s="768"/>
      <c r="AF28" s="768"/>
      <c r="AG28" s="768"/>
      <c r="AH28" s="768">
        <v>6</v>
      </c>
      <c r="AI28" s="768"/>
      <c r="AJ28" s="768"/>
      <c r="AK28" s="768"/>
      <c r="AL28" s="768"/>
      <c r="AM28" s="768"/>
      <c r="AN28" s="768">
        <v>4</v>
      </c>
      <c r="AO28" s="768"/>
      <c r="AP28" s="768"/>
      <c r="AQ28" s="768"/>
      <c r="AR28" s="768"/>
      <c r="AS28" s="768"/>
    </row>
    <row r="29" spans="1:45" s="3" customFormat="1" ht="15" customHeight="1">
      <c r="B29" s="761"/>
      <c r="C29" s="761"/>
      <c r="D29" s="761"/>
      <c r="E29" s="761"/>
      <c r="F29" s="761"/>
      <c r="G29" s="761"/>
      <c r="H29" s="692" t="s">
        <v>194</v>
      </c>
      <c r="I29" s="692"/>
      <c r="J29" s="692"/>
      <c r="K29" s="692"/>
      <c r="L29" s="607"/>
      <c r="M29" s="779" t="s">
        <v>195</v>
      </c>
      <c r="N29" s="779"/>
      <c r="O29" s="779"/>
      <c r="P29" s="771">
        <v>3104</v>
      </c>
      <c r="Q29" s="771"/>
      <c r="R29" s="771"/>
      <c r="S29" s="771"/>
      <c r="T29" s="771"/>
      <c r="U29" s="771"/>
      <c r="V29" s="771">
        <v>2962</v>
      </c>
      <c r="W29" s="771"/>
      <c r="X29" s="771"/>
      <c r="Y29" s="771"/>
      <c r="Z29" s="771"/>
      <c r="AA29" s="771"/>
      <c r="AB29" s="771">
        <v>1749</v>
      </c>
      <c r="AC29" s="771"/>
      <c r="AD29" s="771"/>
      <c r="AE29" s="771"/>
      <c r="AF29" s="771"/>
      <c r="AG29" s="771"/>
      <c r="AH29" s="771">
        <v>1549</v>
      </c>
      <c r="AI29" s="771"/>
      <c r="AJ29" s="771"/>
      <c r="AK29" s="771"/>
      <c r="AL29" s="771"/>
      <c r="AM29" s="771"/>
      <c r="AN29" s="771">
        <v>1516</v>
      </c>
      <c r="AO29" s="771"/>
      <c r="AP29" s="771"/>
      <c r="AQ29" s="771"/>
      <c r="AR29" s="771"/>
      <c r="AS29" s="771"/>
    </row>
    <row r="30" spans="1:45" s="3" customFormat="1" ht="15" customHeight="1">
      <c r="B30" s="778" t="s">
        <v>203</v>
      </c>
      <c r="C30" s="778"/>
      <c r="D30" s="778"/>
      <c r="E30" s="778"/>
      <c r="F30" s="778"/>
      <c r="G30" s="778"/>
      <c r="H30" s="761" t="s">
        <v>190</v>
      </c>
      <c r="I30" s="761"/>
      <c r="J30" s="761"/>
      <c r="K30" s="761"/>
      <c r="L30" s="298"/>
      <c r="M30" s="762" t="s">
        <v>191</v>
      </c>
      <c r="N30" s="762"/>
      <c r="O30" s="762"/>
      <c r="P30" s="769">
        <v>2</v>
      </c>
      <c r="Q30" s="769"/>
      <c r="R30" s="769"/>
      <c r="S30" s="769"/>
      <c r="T30" s="769"/>
      <c r="U30" s="769"/>
      <c r="V30" s="769">
        <v>3</v>
      </c>
      <c r="W30" s="769"/>
      <c r="X30" s="769"/>
      <c r="Y30" s="769"/>
      <c r="Z30" s="769"/>
      <c r="AA30" s="769"/>
      <c r="AB30" s="769">
        <v>3</v>
      </c>
      <c r="AC30" s="769"/>
      <c r="AD30" s="769"/>
      <c r="AE30" s="769"/>
      <c r="AF30" s="769"/>
      <c r="AG30" s="769"/>
      <c r="AH30" s="769">
        <v>4</v>
      </c>
      <c r="AI30" s="769"/>
      <c r="AJ30" s="769"/>
      <c r="AK30" s="769"/>
      <c r="AL30" s="769"/>
      <c r="AM30" s="769"/>
      <c r="AN30" s="769">
        <v>4</v>
      </c>
      <c r="AO30" s="769"/>
      <c r="AP30" s="769"/>
      <c r="AQ30" s="769"/>
      <c r="AR30" s="769"/>
      <c r="AS30" s="769"/>
    </row>
    <row r="31" spans="1:45" s="3" customFormat="1" ht="15" customHeight="1">
      <c r="B31" s="778"/>
      <c r="C31" s="778"/>
      <c r="D31" s="778"/>
      <c r="E31" s="778"/>
      <c r="F31" s="778"/>
      <c r="G31" s="778"/>
      <c r="H31" s="657" t="s">
        <v>192</v>
      </c>
      <c r="I31" s="657"/>
      <c r="J31" s="657"/>
      <c r="K31" s="657"/>
      <c r="L31" s="311"/>
      <c r="M31" s="764" t="s">
        <v>193</v>
      </c>
      <c r="N31" s="764"/>
      <c r="O31" s="764"/>
      <c r="P31" s="768">
        <v>2</v>
      </c>
      <c r="Q31" s="768"/>
      <c r="R31" s="768"/>
      <c r="S31" s="768"/>
      <c r="T31" s="768"/>
      <c r="U31" s="768"/>
      <c r="V31" s="768">
        <v>3</v>
      </c>
      <c r="W31" s="768"/>
      <c r="X31" s="768"/>
      <c r="Y31" s="768"/>
      <c r="Z31" s="768"/>
      <c r="AA31" s="768"/>
      <c r="AB31" s="768">
        <v>3</v>
      </c>
      <c r="AC31" s="768"/>
      <c r="AD31" s="768"/>
      <c r="AE31" s="768"/>
      <c r="AF31" s="768"/>
      <c r="AG31" s="768"/>
      <c r="AH31" s="768">
        <v>4</v>
      </c>
      <c r="AI31" s="768"/>
      <c r="AJ31" s="768"/>
      <c r="AK31" s="768"/>
      <c r="AL31" s="768"/>
      <c r="AM31" s="768"/>
      <c r="AN31" s="768">
        <v>4</v>
      </c>
      <c r="AO31" s="768"/>
      <c r="AP31" s="768"/>
      <c r="AQ31" s="768"/>
      <c r="AR31" s="768"/>
      <c r="AS31" s="768"/>
    </row>
    <row r="32" spans="1:45" s="3" customFormat="1" ht="15" customHeight="1">
      <c r="B32" s="713"/>
      <c r="C32" s="713"/>
      <c r="D32" s="713"/>
      <c r="E32" s="713"/>
      <c r="F32" s="713"/>
      <c r="G32" s="713"/>
      <c r="H32" s="692" t="s">
        <v>194</v>
      </c>
      <c r="I32" s="692"/>
      <c r="J32" s="692"/>
      <c r="K32" s="692"/>
      <c r="L32" s="607"/>
      <c r="M32" s="779" t="s">
        <v>195</v>
      </c>
      <c r="N32" s="779"/>
      <c r="O32" s="779"/>
      <c r="P32" s="771">
        <v>2637</v>
      </c>
      <c r="Q32" s="771"/>
      <c r="R32" s="771"/>
      <c r="S32" s="771"/>
      <c r="T32" s="771"/>
      <c r="U32" s="771"/>
      <c r="V32" s="771">
        <v>5800</v>
      </c>
      <c r="W32" s="771"/>
      <c r="X32" s="771"/>
      <c r="Y32" s="771"/>
      <c r="Z32" s="771"/>
      <c r="AA32" s="771"/>
      <c r="AB32" s="771">
        <v>7618</v>
      </c>
      <c r="AC32" s="771"/>
      <c r="AD32" s="771"/>
      <c r="AE32" s="771"/>
      <c r="AF32" s="771"/>
      <c r="AG32" s="771"/>
      <c r="AH32" s="771">
        <v>9070</v>
      </c>
      <c r="AI32" s="771"/>
      <c r="AJ32" s="771"/>
      <c r="AK32" s="771"/>
      <c r="AL32" s="771"/>
      <c r="AM32" s="771"/>
      <c r="AN32" s="771">
        <v>10367</v>
      </c>
      <c r="AO32" s="771"/>
      <c r="AP32" s="771"/>
      <c r="AQ32" s="771"/>
      <c r="AR32" s="771"/>
      <c r="AS32" s="771"/>
    </row>
    <row r="33" spans="1:45" s="3" customFormat="1" ht="15" customHeight="1">
      <c r="B33" s="777" t="s">
        <v>278</v>
      </c>
      <c r="C33" s="657"/>
      <c r="D33" s="657"/>
      <c r="E33" s="657"/>
      <c r="F33" s="657"/>
      <c r="G33" s="657"/>
      <c r="H33" s="657" t="s">
        <v>190</v>
      </c>
      <c r="I33" s="657"/>
      <c r="J33" s="657"/>
      <c r="K33" s="657"/>
      <c r="L33" s="311"/>
      <c r="M33" s="764" t="s">
        <v>191</v>
      </c>
      <c r="N33" s="764"/>
      <c r="O33" s="764"/>
      <c r="P33" s="768">
        <v>0</v>
      </c>
      <c r="Q33" s="768"/>
      <c r="R33" s="768"/>
      <c r="S33" s="768"/>
      <c r="T33" s="768"/>
      <c r="U33" s="768"/>
      <c r="V33" s="769">
        <v>1</v>
      </c>
      <c r="W33" s="769"/>
      <c r="X33" s="769"/>
      <c r="Y33" s="769"/>
      <c r="Z33" s="769"/>
      <c r="AA33" s="769"/>
      <c r="AB33" s="769">
        <v>0</v>
      </c>
      <c r="AC33" s="769"/>
      <c r="AD33" s="769"/>
      <c r="AE33" s="769"/>
      <c r="AF33" s="769"/>
      <c r="AG33" s="769"/>
      <c r="AH33" s="769">
        <v>0</v>
      </c>
      <c r="AI33" s="769"/>
      <c r="AJ33" s="769"/>
      <c r="AK33" s="769"/>
      <c r="AL33" s="769"/>
      <c r="AM33" s="769"/>
      <c r="AN33" s="769">
        <v>0</v>
      </c>
      <c r="AO33" s="769"/>
      <c r="AP33" s="769"/>
      <c r="AQ33" s="769"/>
      <c r="AR33" s="769"/>
      <c r="AS33" s="769"/>
    </row>
    <row r="34" spans="1:45" s="3" customFormat="1" ht="15" customHeight="1">
      <c r="B34" s="761"/>
      <c r="C34" s="761"/>
      <c r="D34" s="761"/>
      <c r="E34" s="761"/>
      <c r="F34" s="761"/>
      <c r="G34" s="761"/>
      <c r="H34" s="657" t="s">
        <v>192</v>
      </c>
      <c r="I34" s="657"/>
      <c r="J34" s="657"/>
      <c r="K34" s="657"/>
      <c r="L34" s="311"/>
      <c r="M34" s="764" t="s">
        <v>193</v>
      </c>
      <c r="N34" s="764"/>
      <c r="O34" s="764"/>
      <c r="P34" s="768">
        <v>0</v>
      </c>
      <c r="Q34" s="768"/>
      <c r="R34" s="768"/>
      <c r="S34" s="768"/>
      <c r="T34" s="768"/>
      <c r="U34" s="768"/>
      <c r="V34" s="768">
        <v>1</v>
      </c>
      <c r="W34" s="768"/>
      <c r="X34" s="768"/>
      <c r="Y34" s="768"/>
      <c r="Z34" s="768"/>
      <c r="AA34" s="768"/>
      <c r="AB34" s="768">
        <v>0</v>
      </c>
      <c r="AC34" s="768"/>
      <c r="AD34" s="768"/>
      <c r="AE34" s="768"/>
      <c r="AF34" s="768"/>
      <c r="AG34" s="768"/>
      <c r="AH34" s="768">
        <v>0</v>
      </c>
      <c r="AI34" s="768"/>
      <c r="AJ34" s="768"/>
      <c r="AK34" s="768"/>
      <c r="AL34" s="768"/>
      <c r="AM34" s="768"/>
      <c r="AN34" s="768">
        <v>0</v>
      </c>
      <c r="AO34" s="768"/>
      <c r="AP34" s="768"/>
      <c r="AQ34" s="768"/>
      <c r="AR34" s="768"/>
      <c r="AS34" s="768"/>
    </row>
    <row r="35" spans="1:45" s="3" customFormat="1" ht="15" customHeight="1">
      <c r="B35" s="761"/>
      <c r="C35" s="761"/>
      <c r="D35" s="761"/>
      <c r="E35" s="761"/>
      <c r="F35" s="761"/>
      <c r="G35" s="761"/>
      <c r="H35" s="692" t="s">
        <v>194</v>
      </c>
      <c r="I35" s="692"/>
      <c r="J35" s="692"/>
      <c r="K35" s="692"/>
      <c r="L35" s="607"/>
      <c r="M35" s="779" t="s">
        <v>195</v>
      </c>
      <c r="N35" s="779"/>
      <c r="O35" s="779"/>
      <c r="P35" s="771">
        <v>0</v>
      </c>
      <c r="Q35" s="771"/>
      <c r="R35" s="771"/>
      <c r="S35" s="771"/>
      <c r="T35" s="771"/>
      <c r="U35" s="771"/>
      <c r="V35" s="771">
        <v>32</v>
      </c>
      <c r="W35" s="771"/>
      <c r="X35" s="771"/>
      <c r="Y35" s="771"/>
      <c r="Z35" s="771"/>
      <c r="AA35" s="771"/>
      <c r="AB35" s="771">
        <v>0</v>
      </c>
      <c r="AC35" s="771"/>
      <c r="AD35" s="771"/>
      <c r="AE35" s="771"/>
      <c r="AF35" s="771"/>
      <c r="AG35" s="771"/>
      <c r="AH35" s="771">
        <v>0</v>
      </c>
      <c r="AI35" s="771"/>
      <c r="AJ35" s="771"/>
      <c r="AK35" s="771"/>
      <c r="AL35" s="771"/>
      <c r="AM35" s="771"/>
      <c r="AN35" s="771">
        <v>0</v>
      </c>
      <c r="AO35" s="771"/>
      <c r="AP35" s="771"/>
      <c r="AQ35" s="771"/>
      <c r="AR35" s="771"/>
      <c r="AS35" s="771"/>
    </row>
    <row r="36" spans="1:45" s="3" customFormat="1" ht="15" customHeight="1">
      <c r="B36" s="774" t="s">
        <v>379</v>
      </c>
      <c r="C36" s="775"/>
      <c r="D36" s="775"/>
      <c r="E36" s="775"/>
      <c r="F36" s="775"/>
      <c r="G36" s="775"/>
      <c r="H36" s="761" t="s">
        <v>190</v>
      </c>
      <c r="I36" s="761"/>
      <c r="J36" s="761"/>
      <c r="K36" s="761"/>
      <c r="L36" s="298"/>
      <c r="M36" s="762" t="s">
        <v>191</v>
      </c>
      <c r="N36" s="762"/>
      <c r="O36" s="762"/>
      <c r="P36" s="769">
        <v>6</v>
      </c>
      <c r="Q36" s="769"/>
      <c r="R36" s="769"/>
      <c r="S36" s="769"/>
      <c r="T36" s="769"/>
      <c r="U36" s="769"/>
      <c r="V36" s="769">
        <v>1</v>
      </c>
      <c r="W36" s="769"/>
      <c r="X36" s="769"/>
      <c r="Y36" s="769"/>
      <c r="Z36" s="769"/>
      <c r="AA36" s="769"/>
      <c r="AB36" s="769">
        <v>0</v>
      </c>
      <c r="AC36" s="769"/>
      <c r="AD36" s="769"/>
      <c r="AE36" s="769"/>
      <c r="AF36" s="769"/>
      <c r="AG36" s="769"/>
      <c r="AH36" s="769">
        <v>0</v>
      </c>
      <c r="AI36" s="769"/>
      <c r="AJ36" s="769"/>
      <c r="AK36" s="769"/>
      <c r="AL36" s="769"/>
      <c r="AM36" s="769"/>
      <c r="AN36" s="769">
        <v>6</v>
      </c>
      <c r="AO36" s="769"/>
      <c r="AP36" s="769"/>
      <c r="AQ36" s="769"/>
      <c r="AR36" s="769"/>
      <c r="AS36" s="769"/>
    </row>
    <row r="37" spans="1:45" s="3" customFormat="1" ht="15" customHeight="1">
      <c r="B37" s="775"/>
      <c r="C37" s="775"/>
      <c r="D37" s="775"/>
      <c r="E37" s="775"/>
      <c r="F37" s="775"/>
      <c r="G37" s="775"/>
      <c r="H37" s="657" t="s">
        <v>192</v>
      </c>
      <c r="I37" s="657"/>
      <c r="J37" s="657"/>
      <c r="K37" s="657"/>
      <c r="L37" s="311"/>
      <c r="M37" s="764" t="s">
        <v>193</v>
      </c>
      <c r="N37" s="764"/>
      <c r="O37" s="764"/>
      <c r="P37" s="768">
        <v>6</v>
      </c>
      <c r="Q37" s="768"/>
      <c r="R37" s="768"/>
      <c r="S37" s="768"/>
      <c r="T37" s="768"/>
      <c r="U37" s="768"/>
      <c r="V37" s="768">
        <v>1</v>
      </c>
      <c r="W37" s="768"/>
      <c r="X37" s="768"/>
      <c r="Y37" s="768"/>
      <c r="Z37" s="768"/>
      <c r="AA37" s="768"/>
      <c r="AB37" s="768">
        <v>0</v>
      </c>
      <c r="AC37" s="768"/>
      <c r="AD37" s="768"/>
      <c r="AE37" s="768"/>
      <c r="AF37" s="768"/>
      <c r="AG37" s="768"/>
      <c r="AH37" s="768">
        <v>0</v>
      </c>
      <c r="AI37" s="768"/>
      <c r="AJ37" s="768"/>
      <c r="AK37" s="768"/>
      <c r="AL37" s="768"/>
      <c r="AM37" s="768"/>
      <c r="AN37" s="768">
        <v>6</v>
      </c>
      <c r="AO37" s="768"/>
      <c r="AP37" s="768"/>
      <c r="AQ37" s="768"/>
      <c r="AR37" s="768"/>
      <c r="AS37" s="768"/>
    </row>
    <row r="38" spans="1:45" s="3" customFormat="1" ht="15" customHeight="1">
      <c r="B38" s="776"/>
      <c r="C38" s="776"/>
      <c r="D38" s="776"/>
      <c r="E38" s="776"/>
      <c r="F38" s="776"/>
      <c r="G38" s="776"/>
      <c r="H38" s="692" t="s">
        <v>194</v>
      </c>
      <c r="I38" s="692"/>
      <c r="J38" s="692"/>
      <c r="K38" s="692"/>
      <c r="L38" s="607"/>
      <c r="M38" s="779" t="s">
        <v>195</v>
      </c>
      <c r="N38" s="779"/>
      <c r="O38" s="779"/>
      <c r="P38" s="771">
        <v>300</v>
      </c>
      <c r="Q38" s="771"/>
      <c r="R38" s="771"/>
      <c r="S38" s="771"/>
      <c r="T38" s="771"/>
      <c r="U38" s="771"/>
      <c r="V38" s="771">
        <v>65</v>
      </c>
      <c r="W38" s="771"/>
      <c r="X38" s="771"/>
      <c r="Y38" s="771"/>
      <c r="Z38" s="771"/>
      <c r="AA38" s="771"/>
      <c r="AB38" s="771">
        <v>0</v>
      </c>
      <c r="AC38" s="771"/>
      <c r="AD38" s="771"/>
      <c r="AE38" s="771"/>
      <c r="AF38" s="771"/>
      <c r="AG38" s="771"/>
      <c r="AH38" s="771">
        <v>0</v>
      </c>
      <c r="AI38" s="771"/>
      <c r="AJ38" s="771"/>
      <c r="AK38" s="771"/>
      <c r="AL38" s="771"/>
      <c r="AM38" s="771"/>
      <c r="AN38" s="771">
        <v>330</v>
      </c>
      <c r="AO38" s="771"/>
      <c r="AP38" s="771"/>
      <c r="AQ38" s="771"/>
      <c r="AR38" s="771"/>
      <c r="AS38" s="771"/>
    </row>
    <row r="39" spans="1:45" s="3" customFormat="1" ht="15" customHeight="1">
      <c r="B39" s="777" t="s">
        <v>276</v>
      </c>
      <c r="C39" s="777"/>
      <c r="D39" s="777"/>
      <c r="E39" s="777"/>
      <c r="F39" s="777"/>
      <c r="G39" s="777"/>
      <c r="H39" s="657" t="s">
        <v>190</v>
      </c>
      <c r="I39" s="657"/>
      <c r="J39" s="657"/>
      <c r="K39" s="657"/>
      <c r="L39" s="311"/>
      <c r="M39" s="764" t="s">
        <v>191</v>
      </c>
      <c r="N39" s="764"/>
      <c r="O39" s="764"/>
      <c r="P39" s="770">
        <v>2</v>
      </c>
      <c r="Q39" s="770"/>
      <c r="R39" s="770"/>
      <c r="S39" s="770"/>
      <c r="T39" s="770"/>
      <c r="U39" s="770"/>
      <c r="V39" s="770">
        <v>0</v>
      </c>
      <c r="W39" s="770"/>
      <c r="X39" s="770"/>
      <c r="Y39" s="770"/>
      <c r="Z39" s="770"/>
      <c r="AA39" s="770"/>
      <c r="AB39" s="768">
        <v>0</v>
      </c>
      <c r="AC39" s="768"/>
      <c r="AD39" s="768"/>
      <c r="AE39" s="768"/>
      <c r="AF39" s="768"/>
      <c r="AG39" s="768"/>
      <c r="AH39" s="768">
        <v>0</v>
      </c>
      <c r="AI39" s="768"/>
      <c r="AJ39" s="768"/>
      <c r="AK39" s="768"/>
      <c r="AL39" s="768"/>
      <c r="AM39" s="768"/>
      <c r="AN39" s="769">
        <v>0</v>
      </c>
      <c r="AO39" s="769"/>
      <c r="AP39" s="769"/>
      <c r="AQ39" s="769"/>
      <c r="AR39" s="769"/>
      <c r="AS39" s="769"/>
    </row>
    <row r="40" spans="1:45" s="3" customFormat="1" ht="15" customHeight="1">
      <c r="B40" s="778"/>
      <c r="C40" s="778"/>
      <c r="D40" s="778"/>
      <c r="E40" s="778"/>
      <c r="F40" s="778"/>
      <c r="G40" s="778"/>
      <c r="H40" s="657" t="s">
        <v>192</v>
      </c>
      <c r="I40" s="657"/>
      <c r="J40" s="657"/>
      <c r="K40" s="657"/>
      <c r="L40" s="311"/>
      <c r="M40" s="764" t="s">
        <v>193</v>
      </c>
      <c r="N40" s="764"/>
      <c r="O40" s="764"/>
      <c r="P40" s="770">
        <v>2</v>
      </c>
      <c r="Q40" s="770"/>
      <c r="R40" s="770"/>
      <c r="S40" s="770"/>
      <c r="T40" s="770"/>
      <c r="U40" s="770"/>
      <c r="V40" s="770">
        <v>0</v>
      </c>
      <c r="W40" s="770"/>
      <c r="X40" s="770"/>
      <c r="Y40" s="770"/>
      <c r="Z40" s="770"/>
      <c r="AA40" s="770"/>
      <c r="AB40" s="768">
        <v>0</v>
      </c>
      <c r="AC40" s="768"/>
      <c r="AD40" s="768"/>
      <c r="AE40" s="768"/>
      <c r="AF40" s="768"/>
      <c r="AG40" s="768"/>
      <c r="AH40" s="768">
        <v>0</v>
      </c>
      <c r="AI40" s="768"/>
      <c r="AJ40" s="768"/>
      <c r="AK40" s="768"/>
      <c r="AL40" s="768"/>
      <c r="AM40" s="768"/>
      <c r="AN40" s="768">
        <v>0</v>
      </c>
      <c r="AO40" s="768"/>
      <c r="AP40" s="768"/>
      <c r="AQ40" s="768"/>
      <c r="AR40" s="768"/>
      <c r="AS40" s="768"/>
    </row>
    <row r="41" spans="1:45" s="3" customFormat="1" ht="15" customHeight="1">
      <c r="B41" s="778"/>
      <c r="C41" s="778"/>
      <c r="D41" s="778"/>
      <c r="E41" s="778"/>
      <c r="F41" s="778"/>
      <c r="G41" s="778"/>
      <c r="H41" s="692" t="s">
        <v>194</v>
      </c>
      <c r="I41" s="692"/>
      <c r="J41" s="692"/>
      <c r="K41" s="692"/>
      <c r="L41" s="607"/>
      <c r="M41" s="779" t="s">
        <v>195</v>
      </c>
      <c r="N41" s="779"/>
      <c r="O41" s="779"/>
      <c r="P41" s="770">
        <v>200</v>
      </c>
      <c r="Q41" s="770"/>
      <c r="R41" s="770"/>
      <c r="S41" s="770"/>
      <c r="T41" s="770"/>
      <c r="U41" s="770"/>
      <c r="V41" s="770">
        <v>0</v>
      </c>
      <c r="W41" s="770"/>
      <c r="X41" s="770"/>
      <c r="Y41" s="770"/>
      <c r="Z41" s="770"/>
      <c r="AA41" s="770"/>
      <c r="AB41" s="768">
        <v>0</v>
      </c>
      <c r="AC41" s="768"/>
      <c r="AD41" s="768"/>
      <c r="AE41" s="768"/>
      <c r="AF41" s="768"/>
      <c r="AG41" s="768"/>
      <c r="AH41" s="768">
        <v>0</v>
      </c>
      <c r="AI41" s="768"/>
      <c r="AJ41" s="768"/>
      <c r="AK41" s="768"/>
      <c r="AL41" s="768"/>
      <c r="AM41" s="768"/>
      <c r="AN41" s="771">
        <v>0</v>
      </c>
      <c r="AO41" s="771"/>
      <c r="AP41" s="771"/>
      <c r="AQ41" s="771"/>
      <c r="AR41" s="771"/>
      <c r="AS41" s="771"/>
    </row>
    <row r="42" spans="1:45" s="3" customFormat="1" ht="15" customHeight="1">
      <c r="A42" s="8"/>
      <c r="B42" s="812" t="s">
        <v>277</v>
      </c>
      <c r="C42" s="812"/>
      <c r="D42" s="812"/>
      <c r="E42" s="812"/>
      <c r="F42" s="812"/>
      <c r="G42" s="812"/>
      <c r="H42" s="761" t="s">
        <v>190</v>
      </c>
      <c r="I42" s="761"/>
      <c r="J42" s="761"/>
      <c r="K42" s="761"/>
      <c r="L42" s="298"/>
      <c r="M42" s="762" t="s">
        <v>191</v>
      </c>
      <c r="N42" s="762"/>
      <c r="O42" s="762"/>
      <c r="P42" s="763">
        <v>237</v>
      </c>
      <c r="Q42" s="763"/>
      <c r="R42" s="763"/>
      <c r="S42" s="763"/>
      <c r="T42" s="763"/>
      <c r="U42" s="763"/>
      <c r="V42" s="763">
        <v>232</v>
      </c>
      <c r="W42" s="763"/>
      <c r="X42" s="763"/>
      <c r="Y42" s="763"/>
      <c r="Z42" s="763"/>
      <c r="AA42" s="763"/>
      <c r="AB42" s="763">
        <v>225</v>
      </c>
      <c r="AC42" s="763"/>
      <c r="AD42" s="763"/>
      <c r="AE42" s="763"/>
      <c r="AF42" s="763"/>
      <c r="AG42" s="769"/>
      <c r="AH42" s="763">
        <v>219</v>
      </c>
      <c r="AI42" s="763"/>
      <c r="AJ42" s="763"/>
      <c r="AK42" s="763"/>
      <c r="AL42" s="763"/>
      <c r="AM42" s="769"/>
      <c r="AN42" s="763">
        <v>222</v>
      </c>
      <c r="AO42" s="763"/>
      <c r="AP42" s="763"/>
      <c r="AQ42" s="763"/>
      <c r="AR42" s="763"/>
      <c r="AS42" s="769"/>
    </row>
    <row r="43" spans="1:45" s="3" customFormat="1" ht="15" customHeight="1">
      <c r="A43" s="8"/>
      <c r="B43" s="812"/>
      <c r="C43" s="812"/>
      <c r="D43" s="812"/>
      <c r="E43" s="812"/>
      <c r="F43" s="812"/>
      <c r="G43" s="812"/>
      <c r="H43" s="657" t="s">
        <v>192</v>
      </c>
      <c r="I43" s="657"/>
      <c r="J43" s="657"/>
      <c r="K43" s="657"/>
      <c r="L43" s="311"/>
      <c r="M43" s="764" t="s">
        <v>193</v>
      </c>
      <c r="N43" s="764"/>
      <c r="O43" s="764"/>
      <c r="P43" s="765">
        <v>304</v>
      </c>
      <c r="Q43" s="765"/>
      <c r="R43" s="765"/>
      <c r="S43" s="765"/>
      <c r="T43" s="765"/>
      <c r="U43" s="765"/>
      <c r="V43" s="765">
        <v>297</v>
      </c>
      <c r="W43" s="765"/>
      <c r="X43" s="765"/>
      <c r="Y43" s="765"/>
      <c r="Z43" s="765"/>
      <c r="AA43" s="765"/>
      <c r="AB43" s="765">
        <v>291</v>
      </c>
      <c r="AC43" s="765"/>
      <c r="AD43" s="765"/>
      <c r="AE43" s="765"/>
      <c r="AF43" s="765"/>
      <c r="AG43" s="768"/>
      <c r="AH43" s="765">
        <v>271</v>
      </c>
      <c r="AI43" s="765"/>
      <c r="AJ43" s="765"/>
      <c r="AK43" s="765"/>
      <c r="AL43" s="765"/>
      <c r="AM43" s="768"/>
      <c r="AN43" s="765">
        <v>272</v>
      </c>
      <c r="AO43" s="765"/>
      <c r="AP43" s="765"/>
      <c r="AQ43" s="765"/>
      <c r="AR43" s="765"/>
      <c r="AS43" s="768"/>
    </row>
    <row r="44" spans="1:45" s="3" customFormat="1" ht="15" customHeight="1">
      <c r="A44" s="8"/>
      <c r="B44" s="748"/>
      <c r="C44" s="748"/>
      <c r="D44" s="748"/>
      <c r="E44" s="748"/>
      <c r="F44" s="748"/>
      <c r="G44" s="748"/>
      <c r="H44" s="692" t="s">
        <v>194</v>
      </c>
      <c r="I44" s="692"/>
      <c r="J44" s="692"/>
      <c r="K44" s="692"/>
      <c r="L44" s="607"/>
      <c r="M44" s="779" t="s">
        <v>195</v>
      </c>
      <c r="N44" s="779"/>
      <c r="O44" s="779"/>
      <c r="P44" s="250">
        <v>624635</v>
      </c>
      <c r="Q44" s="250"/>
      <c r="R44" s="250"/>
      <c r="S44" s="250"/>
      <c r="T44" s="250"/>
      <c r="U44" s="250"/>
      <c r="V44" s="250">
        <v>618397</v>
      </c>
      <c r="W44" s="250"/>
      <c r="X44" s="250"/>
      <c r="Y44" s="250"/>
      <c r="Z44" s="250"/>
      <c r="AA44" s="250"/>
      <c r="AB44" s="782">
        <v>492812</v>
      </c>
      <c r="AC44" s="782"/>
      <c r="AD44" s="782"/>
      <c r="AE44" s="782"/>
      <c r="AF44" s="782"/>
      <c r="AG44" s="782"/>
      <c r="AH44" s="782">
        <v>479352</v>
      </c>
      <c r="AI44" s="782"/>
      <c r="AJ44" s="782"/>
      <c r="AK44" s="782"/>
      <c r="AL44" s="782"/>
      <c r="AM44" s="782"/>
      <c r="AN44" s="782">
        <v>458513</v>
      </c>
      <c r="AO44" s="782"/>
      <c r="AP44" s="782"/>
      <c r="AQ44" s="782"/>
      <c r="AR44" s="782"/>
      <c r="AS44" s="782"/>
    </row>
    <row r="45" spans="1:45" s="3" customFormat="1" ht="12.2" customHeight="1">
      <c r="K45" s="178"/>
      <c r="L45" s="178"/>
      <c r="M45" s="178"/>
      <c r="N45" s="178"/>
      <c r="O45" s="178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212" t="s">
        <v>175</v>
      </c>
      <c r="AL45" s="212"/>
      <c r="AM45" s="212"/>
      <c r="AN45" s="212"/>
      <c r="AO45" s="212"/>
      <c r="AP45" s="212"/>
      <c r="AQ45" s="212"/>
      <c r="AR45" s="212"/>
      <c r="AS45" s="212"/>
    </row>
    <row r="46" spans="1:45" s="3" customFormat="1" ht="12">
      <c r="B46" s="207" t="s">
        <v>382</v>
      </c>
      <c r="C46" s="60"/>
      <c r="D46" s="60"/>
      <c r="E46" s="60"/>
      <c r="F46" s="60"/>
      <c r="G46" s="60"/>
      <c r="H46" s="59"/>
      <c r="I46" s="59"/>
      <c r="J46" s="59"/>
      <c r="K46" s="59"/>
      <c r="L46" s="59"/>
      <c r="M46" s="59"/>
      <c r="N46" s="59"/>
      <c r="O46" s="59"/>
      <c r="AI46" s="7"/>
      <c r="AJ46" s="7"/>
      <c r="AK46" s="7"/>
      <c r="AL46" s="7"/>
      <c r="AM46" s="7"/>
      <c r="AN46" s="7"/>
      <c r="AO46" s="7"/>
      <c r="AP46" s="7"/>
      <c r="AQ46" s="7"/>
    </row>
    <row r="47" spans="1:45" s="3" customFormat="1">
      <c r="B47" s="207" t="s">
        <v>380</v>
      </c>
      <c r="C47" s="208"/>
      <c r="D47" s="208"/>
      <c r="E47" s="208"/>
      <c r="F47" s="208"/>
      <c r="G47" s="208"/>
      <c r="H47" s="207"/>
      <c r="I47" s="207"/>
      <c r="J47" s="207"/>
      <c r="K47" s="207"/>
      <c r="L47" s="207"/>
      <c r="M47" s="207"/>
      <c r="N47" s="207"/>
      <c r="O47" s="207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10"/>
      <c r="AJ47" s="210"/>
      <c r="AK47" s="210"/>
      <c r="AL47" s="210"/>
      <c r="AM47" s="210"/>
      <c r="AN47" s="210"/>
      <c r="AO47" s="766"/>
      <c r="AP47" s="767"/>
      <c r="AQ47" s="767"/>
      <c r="AR47" s="767"/>
      <c r="AS47" s="767"/>
    </row>
    <row r="48" spans="1:45" s="3" customFormat="1" ht="12">
      <c r="B48" s="59" t="s">
        <v>279</v>
      </c>
      <c r="C48" s="60"/>
      <c r="D48" s="60"/>
      <c r="E48" s="60"/>
      <c r="F48" s="60"/>
      <c r="G48" s="60"/>
      <c r="H48" s="59"/>
      <c r="I48" s="59"/>
      <c r="J48" s="59"/>
      <c r="K48" s="59"/>
      <c r="L48" s="59"/>
      <c r="M48" s="59"/>
      <c r="N48" s="59"/>
      <c r="O48" s="59"/>
      <c r="AI48" s="159"/>
      <c r="AJ48" s="159"/>
      <c r="AK48" s="159"/>
      <c r="AL48" s="159"/>
      <c r="AM48" s="159"/>
      <c r="AN48" s="159"/>
      <c r="AO48" s="159"/>
      <c r="AP48" s="159"/>
      <c r="AQ48" s="159"/>
    </row>
    <row r="49" spans="1:59" s="3" customFormat="1" ht="12.2" customHeight="1">
      <c r="B49" s="60"/>
      <c r="C49" s="60"/>
      <c r="D49" s="60"/>
      <c r="E49" s="60"/>
      <c r="F49" s="60"/>
      <c r="G49" s="60"/>
      <c r="H49" s="59"/>
      <c r="I49" s="59"/>
      <c r="J49" s="59"/>
      <c r="K49" s="59"/>
      <c r="L49" s="59"/>
      <c r="M49" s="59"/>
      <c r="N49" s="59"/>
      <c r="O49" s="59"/>
      <c r="AI49" s="7"/>
      <c r="AJ49" s="7"/>
      <c r="AK49" s="7"/>
      <c r="AL49" s="7"/>
      <c r="AM49" s="7"/>
      <c r="AN49" s="7"/>
      <c r="AO49" s="7"/>
      <c r="AP49" s="7"/>
      <c r="AQ49" s="7"/>
    </row>
    <row r="50" spans="1:59" s="3" customFormat="1" ht="14.25">
      <c r="A50" s="583" t="s">
        <v>304</v>
      </c>
      <c r="B50" s="583"/>
      <c r="C50" s="583"/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B50" s="583"/>
      <c r="AC50" s="583"/>
      <c r="AD50" s="583"/>
      <c r="AE50" s="583"/>
      <c r="AF50" s="583"/>
      <c r="AG50" s="583"/>
      <c r="AH50" s="583"/>
      <c r="AI50" s="583"/>
      <c r="AJ50" s="583"/>
      <c r="AK50" s="583"/>
      <c r="AL50" s="583"/>
      <c r="AM50" s="583"/>
      <c r="AN50" s="583"/>
      <c r="AO50" s="583"/>
      <c r="AP50" s="583"/>
      <c r="AQ50" s="583"/>
      <c r="AR50" s="583"/>
      <c r="AS50" s="583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61"/>
    </row>
    <row r="51" spans="1:59" s="3" customFormat="1" ht="13.7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AE51" s="41"/>
      <c r="AF51" s="41"/>
      <c r="AG51" s="41"/>
      <c r="AH51" s="41"/>
      <c r="AI51" s="41"/>
      <c r="AJ51" s="41"/>
      <c r="AK51" s="41"/>
      <c r="AL51" s="41"/>
      <c r="AM51" s="41"/>
      <c r="AN51" s="41" t="s">
        <v>119</v>
      </c>
      <c r="AO51" s="41"/>
      <c r="AP51" s="41"/>
      <c r="AQ51" s="41"/>
      <c r="AT51" s="8"/>
    </row>
    <row r="52" spans="1:59" s="3" customFormat="1" ht="13.7" customHeight="1">
      <c r="B52" s="772" t="s">
        <v>204</v>
      </c>
      <c r="C52" s="772"/>
      <c r="D52" s="772"/>
      <c r="E52" s="772"/>
      <c r="F52" s="772"/>
      <c r="G52" s="772"/>
      <c r="H52" s="772"/>
      <c r="I52" s="772"/>
      <c r="J52" s="772"/>
      <c r="K52" s="772"/>
      <c r="L52" s="772"/>
      <c r="M52" s="772"/>
      <c r="N52" s="772"/>
      <c r="O52" s="772"/>
      <c r="P52" s="298" t="s">
        <v>275</v>
      </c>
      <c r="Q52" s="299"/>
      <c r="R52" s="299"/>
      <c r="S52" s="299"/>
      <c r="T52" s="299"/>
      <c r="U52" s="300"/>
      <c r="V52" s="526" t="s">
        <v>330</v>
      </c>
      <c r="W52" s="526"/>
      <c r="X52" s="526"/>
      <c r="Y52" s="526"/>
      <c r="Z52" s="526"/>
      <c r="AA52" s="252"/>
      <c r="AB52" s="526" t="s">
        <v>328</v>
      </c>
      <c r="AC52" s="526"/>
      <c r="AD52" s="526"/>
      <c r="AE52" s="526"/>
      <c r="AF52" s="526"/>
      <c r="AG52" s="252"/>
      <c r="AH52" s="526" t="s">
        <v>352</v>
      </c>
      <c r="AI52" s="526"/>
      <c r="AJ52" s="526"/>
      <c r="AK52" s="526"/>
      <c r="AL52" s="526"/>
      <c r="AM52" s="252"/>
      <c r="AN52" s="526" t="s">
        <v>370</v>
      </c>
      <c r="AO52" s="526"/>
      <c r="AP52" s="526"/>
      <c r="AQ52" s="526"/>
      <c r="AR52" s="526"/>
      <c r="AS52" s="252"/>
    </row>
    <row r="53" spans="1:59" s="3" customFormat="1" ht="13.7" customHeight="1">
      <c r="B53" s="773" t="s">
        <v>205</v>
      </c>
      <c r="C53" s="773"/>
      <c r="D53" s="773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607"/>
      <c r="Q53" s="525"/>
      <c r="R53" s="525"/>
      <c r="S53" s="525"/>
      <c r="T53" s="525"/>
      <c r="U53" s="641"/>
      <c r="V53" s="526"/>
      <c r="W53" s="526"/>
      <c r="X53" s="526"/>
      <c r="Y53" s="526"/>
      <c r="Z53" s="526"/>
      <c r="AA53" s="252"/>
      <c r="AB53" s="526"/>
      <c r="AC53" s="526"/>
      <c r="AD53" s="526"/>
      <c r="AE53" s="526"/>
      <c r="AF53" s="526"/>
      <c r="AG53" s="252"/>
      <c r="AH53" s="526"/>
      <c r="AI53" s="526"/>
      <c r="AJ53" s="526"/>
      <c r="AK53" s="526"/>
      <c r="AL53" s="526"/>
      <c r="AM53" s="252"/>
      <c r="AN53" s="526"/>
      <c r="AO53" s="526"/>
      <c r="AP53" s="526"/>
      <c r="AQ53" s="526"/>
      <c r="AR53" s="526"/>
      <c r="AS53" s="252"/>
    </row>
    <row r="54" spans="1:59" s="3" customFormat="1" ht="15" customHeight="1">
      <c r="A54" s="8"/>
      <c r="B54" s="783" t="s">
        <v>206</v>
      </c>
      <c r="C54" s="783"/>
      <c r="D54" s="783"/>
      <c r="E54" s="783"/>
      <c r="F54" s="783"/>
      <c r="G54" s="783"/>
      <c r="H54" s="783"/>
      <c r="I54" s="783"/>
      <c r="J54" s="783"/>
      <c r="K54" s="783"/>
      <c r="L54" s="793" t="s">
        <v>91</v>
      </c>
      <c r="M54" s="794"/>
      <c r="N54" s="794"/>
      <c r="O54" s="794"/>
      <c r="P54" s="795">
        <v>2</v>
      </c>
      <c r="Q54" s="796"/>
      <c r="R54" s="796"/>
      <c r="S54" s="796"/>
      <c r="T54" s="796"/>
      <c r="U54" s="797"/>
      <c r="V54" s="795">
        <v>0</v>
      </c>
      <c r="W54" s="795"/>
      <c r="X54" s="795"/>
      <c r="Y54" s="795"/>
      <c r="Z54" s="795"/>
      <c r="AA54" s="795"/>
      <c r="AB54" s="285">
        <v>0</v>
      </c>
      <c r="AC54" s="285"/>
      <c r="AD54" s="285"/>
      <c r="AE54" s="285"/>
      <c r="AF54" s="285"/>
      <c r="AG54" s="286"/>
      <c r="AH54" s="285">
        <v>0</v>
      </c>
      <c r="AI54" s="285"/>
      <c r="AJ54" s="285"/>
      <c r="AK54" s="285"/>
      <c r="AL54" s="285"/>
      <c r="AM54" s="286"/>
      <c r="AN54" s="285">
        <v>0</v>
      </c>
      <c r="AO54" s="285"/>
      <c r="AP54" s="285"/>
      <c r="AQ54" s="285"/>
      <c r="AR54" s="285"/>
      <c r="AS54" s="286"/>
    </row>
    <row r="55" spans="1:59" s="3" customFormat="1" ht="15" customHeight="1">
      <c r="A55" s="8"/>
      <c r="B55" s="783"/>
      <c r="C55" s="783"/>
      <c r="D55" s="783"/>
      <c r="E55" s="783"/>
      <c r="F55" s="783"/>
      <c r="G55" s="783"/>
      <c r="H55" s="783"/>
      <c r="I55" s="783"/>
      <c r="J55" s="783"/>
      <c r="K55" s="783"/>
      <c r="L55" s="784" t="s">
        <v>187</v>
      </c>
      <c r="M55" s="785"/>
      <c r="N55" s="785"/>
      <c r="O55" s="785"/>
      <c r="P55" s="786">
        <v>168000</v>
      </c>
      <c r="Q55" s="787"/>
      <c r="R55" s="787"/>
      <c r="S55" s="787"/>
      <c r="T55" s="787"/>
      <c r="U55" s="788"/>
      <c r="V55" s="789">
        <v>0</v>
      </c>
      <c r="W55" s="789"/>
      <c r="X55" s="789"/>
      <c r="Y55" s="789"/>
      <c r="Z55" s="789"/>
      <c r="AA55" s="789"/>
      <c r="AB55" s="790">
        <v>0</v>
      </c>
      <c r="AC55" s="790"/>
      <c r="AD55" s="790"/>
      <c r="AE55" s="790"/>
      <c r="AF55" s="790"/>
      <c r="AG55" s="791"/>
      <c r="AH55" s="790">
        <v>0</v>
      </c>
      <c r="AI55" s="790"/>
      <c r="AJ55" s="790"/>
      <c r="AK55" s="790"/>
      <c r="AL55" s="790"/>
      <c r="AM55" s="791"/>
      <c r="AN55" s="306">
        <v>0</v>
      </c>
      <c r="AO55" s="306"/>
      <c r="AP55" s="306"/>
      <c r="AQ55" s="306"/>
      <c r="AR55" s="306"/>
      <c r="AS55" s="792"/>
    </row>
    <row r="56" spans="1:59" s="3" customFormat="1" ht="15" customHeight="1">
      <c r="A56" s="8"/>
      <c r="B56" s="713" t="s">
        <v>207</v>
      </c>
      <c r="C56" s="713"/>
      <c r="D56" s="713"/>
      <c r="E56" s="713"/>
      <c r="F56" s="713"/>
      <c r="G56" s="713"/>
      <c r="H56" s="713"/>
      <c r="I56" s="713"/>
      <c r="J56" s="713"/>
      <c r="K56" s="713"/>
      <c r="L56" s="793" t="s">
        <v>91</v>
      </c>
      <c r="M56" s="794"/>
      <c r="N56" s="794"/>
      <c r="O56" s="794"/>
      <c r="P56" s="795">
        <v>0</v>
      </c>
      <c r="Q56" s="796"/>
      <c r="R56" s="796"/>
      <c r="S56" s="796"/>
      <c r="T56" s="796"/>
      <c r="U56" s="797"/>
      <c r="V56" s="795">
        <v>0</v>
      </c>
      <c r="W56" s="795"/>
      <c r="X56" s="795"/>
      <c r="Y56" s="795"/>
      <c r="Z56" s="795"/>
      <c r="AA56" s="795"/>
      <c r="AB56" s="285">
        <v>0</v>
      </c>
      <c r="AC56" s="285"/>
      <c r="AD56" s="285"/>
      <c r="AE56" s="285"/>
      <c r="AF56" s="285"/>
      <c r="AG56" s="286"/>
      <c r="AH56" s="285">
        <v>0</v>
      </c>
      <c r="AI56" s="285"/>
      <c r="AJ56" s="285"/>
      <c r="AK56" s="285"/>
      <c r="AL56" s="285"/>
      <c r="AM56" s="286"/>
      <c r="AN56" s="285">
        <v>0</v>
      </c>
      <c r="AO56" s="285"/>
      <c r="AP56" s="285"/>
      <c r="AQ56" s="285"/>
      <c r="AR56" s="285"/>
      <c r="AS56" s="286"/>
    </row>
    <row r="57" spans="1:59" s="3" customFormat="1" ht="15" customHeight="1">
      <c r="A57" s="8"/>
      <c r="B57" s="713"/>
      <c r="C57" s="713"/>
      <c r="D57" s="713"/>
      <c r="E57" s="713"/>
      <c r="F57" s="713"/>
      <c r="G57" s="713"/>
      <c r="H57" s="713"/>
      <c r="I57" s="713"/>
      <c r="J57" s="713"/>
      <c r="K57" s="713"/>
      <c r="L57" s="784" t="s">
        <v>187</v>
      </c>
      <c r="M57" s="785"/>
      <c r="N57" s="785"/>
      <c r="O57" s="785"/>
      <c r="P57" s="786">
        <v>0</v>
      </c>
      <c r="Q57" s="787"/>
      <c r="R57" s="787"/>
      <c r="S57" s="787"/>
      <c r="T57" s="787"/>
      <c r="U57" s="788"/>
      <c r="V57" s="789">
        <v>0</v>
      </c>
      <c r="W57" s="789"/>
      <c r="X57" s="789"/>
      <c r="Y57" s="789"/>
      <c r="Z57" s="789"/>
      <c r="AA57" s="789"/>
      <c r="AB57" s="790">
        <v>0</v>
      </c>
      <c r="AC57" s="790"/>
      <c r="AD57" s="790"/>
      <c r="AE57" s="790"/>
      <c r="AF57" s="790"/>
      <c r="AG57" s="791"/>
      <c r="AH57" s="790">
        <v>0</v>
      </c>
      <c r="AI57" s="790"/>
      <c r="AJ57" s="790"/>
      <c r="AK57" s="790"/>
      <c r="AL57" s="790"/>
      <c r="AM57" s="791"/>
      <c r="AN57" s="306">
        <v>0</v>
      </c>
      <c r="AO57" s="306"/>
      <c r="AP57" s="306"/>
      <c r="AQ57" s="306"/>
      <c r="AR57" s="306"/>
      <c r="AS57" s="792"/>
    </row>
    <row r="58" spans="1:59" s="3" customFormat="1" ht="15" customHeight="1">
      <c r="B58" s="713" t="s">
        <v>208</v>
      </c>
      <c r="C58" s="713"/>
      <c r="D58" s="713"/>
      <c r="E58" s="713"/>
      <c r="F58" s="713"/>
      <c r="G58" s="713"/>
      <c r="H58" s="713"/>
      <c r="I58" s="713"/>
      <c r="J58" s="713"/>
      <c r="K58" s="713"/>
      <c r="L58" s="793" t="s">
        <v>91</v>
      </c>
      <c r="M58" s="794"/>
      <c r="N58" s="794"/>
      <c r="O58" s="794"/>
      <c r="P58" s="795">
        <v>0</v>
      </c>
      <c r="Q58" s="796"/>
      <c r="R58" s="796"/>
      <c r="S58" s="796"/>
      <c r="T58" s="796"/>
      <c r="U58" s="797"/>
      <c r="V58" s="795">
        <v>0</v>
      </c>
      <c r="W58" s="795"/>
      <c r="X58" s="795"/>
      <c r="Y58" s="795"/>
      <c r="Z58" s="795"/>
      <c r="AA58" s="795"/>
      <c r="AB58" s="285">
        <v>0</v>
      </c>
      <c r="AC58" s="285"/>
      <c r="AD58" s="285"/>
      <c r="AE58" s="285"/>
      <c r="AF58" s="285"/>
      <c r="AG58" s="286"/>
      <c r="AH58" s="285">
        <v>206</v>
      </c>
      <c r="AI58" s="285"/>
      <c r="AJ58" s="285"/>
      <c r="AK58" s="285"/>
      <c r="AL58" s="285"/>
      <c r="AM58" s="286"/>
      <c r="AN58" s="285">
        <v>14</v>
      </c>
      <c r="AO58" s="285"/>
      <c r="AP58" s="285"/>
      <c r="AQ58" s="285"/>
      <c r="AR58" s="285"/>
      <c r="AS58" s="286"/>
    </row>
    <row r="59" spans="1:59" s="3" customFormat="1" ht="15" customHeight="1">
      <c r="B59" s="713"/>
      <c r="C59" s="713"/>
      <c r="D59" s="713"/>
      <c r="E59" s="713"/>
      <c r="F59" s="713"/>
      <c r="G59" s="713"/>
      <c r="H59" s="713"/>
      <c r="I59" s="713"/>
      <c r="J59" s="713"/>
      <c r="K59" s="713"/>
      <c r="L59" s="784" t="s">
        <v>187</v>
      </c>
      <c r="M59" s="785"/>
      <c r="N59" s="785"/>
      <c r="O59" s="785"/>
      <c r="P59" s="786">
        <v>0</v>
      </c>
      <c r="Q59" s="787"/>
      <c r="R59" s="787"/>
      <c r="S59" s="787"/>
      <c r="T59" s="787"/>
      <c r="U59" s="788"/>
      <c r="V59" s="789">
        <v>0</v>
      </c>
      <c r="W59" s="789"/>
      <c r="X59" s="789"/>
      <c r="Y59" s="789"/>
      <c r="Z59" s="789"/>
      <c r="AA59" s="789"/>
      <c r="AB59" s="790">
        <v>0</v>
      </c>
      <c r="AC59" s="790"/>
      <c r="AD59" s="790"/>
      <c r="AE59" s="790"/>
      <c r="AF59" s="790"/>
      <c r="AG59" s="791"/>
      <c r="AH59" s="798">
        <v>107417000</v>
      </c>
      <c r="AI59" s="798"/>
      <c r="AJ59" s="798"/>
      <c r="AK59" s="798"/>
      <c r="AL59" s="798"/>
      <c r="AM59" s="799"/>
      <c r="AN59" s="800">
        <v>7650000</v>
      </c>
      <c r="AO59" s="800"/>
      <c r="AP59" s="800"/>
      <c r="AQ59" s="800"/>
      <c r="AR59" s="800"/>
      <c r="AS59" s="801"/>
    </row>
    <row r="60" spans="1:59" s="3" customFormat="1" ht="15" customHeight="1">
      <c r="B60" s="563" t="s">
        <v>209</v>
      </c>
      <c r="C60" s="563"/>
      <c r="D60" s="563"/>
      <c r="E60" s="563"/>
      <c r="F60" s="563"/>
      <c r="G60" s="563"/>
      <c r="H60" s="563"/>
      <c r="I60" s="563"/>
      <c r="J60" s="563"/>
      <c r="K60" s="563"/>
      <c r="L60" s="793" t="s">
        <v>91</v>
      </c>
      <c r="M60" s="794"/>
      <c r="N60" s="794"/>
      <c r="O60" s="794"/>
      <c r="P60" s="795">
        <v>0</v>
      </c>
      <c r="Q60" s="796"/>
      <c r="R60" s="796"/>
      <c r="S60" s="796"/>
      <c r="T60" s="796"/>
      <c r="U60" s="797"/>
      <c r="V60" s="795">
        <v>0</v>
      </c>
      <c r="W60" s="795"/>
      <c r="X60" s="795"/>
      <c r="Y60" s="795"/>
      <c r="Z60" s="795"/>
      <c r="AA60" s="795"/>
      <c r="AB60" s="285">
        <v>0</v>
      </c>
      <c r="AC60" s="285"/>
      <c r="AD60" s="285"/>
      <c r="AE60" s="285"/>
      <c r="AF60" s="285"/>
      <c r="AG60" s="286"/>
      <c r="AH60" s="285">
        <v>0</v>
      </c>
      <c r="AI60" s="285"/>
      <c r="AJ60" s="285"/>
      <c r="AK60" s="285"/>
      <c r="AL60" s="285"/>
      <c r="AM60" s="286"/>
      <c r="AN60" s="285">
        <v>0</v>
      </c>
      <c r="AO60" s="285"/>
      <c r="AP60" s="285"/>
      <c r="AQ60" s="285"/>
      <c r="AR60" s="285"/>
      <c r="AS60" s="286"/>
    </row>
    <row r="61" spans="1:59" s="3" customFormat="1" ht="15" customHeight="1">
      <c r="A61" s="8"/>
      <c r="B61" s="563"/>
      <c r="C61" s="563"/>
      <c r="D61" s="563"/>
      <c r="E61" s="563"/>
      <c r="F61" s="563"/>
      <c r="G61" s="563"/>
      <c r="H61" s="563"/>
      <c r="I61" s="563"/>
      <c r="J61" s="563"/>
      <c r="K61" s="563"/>
      <c r="L61" s="784" t="s">
        <v>187</v>
      </c>
      <c r="M61" s="785"/>
      <c r="N61" s="785"/>
      <c r="O61" s="785"/>
      <c r="P61" s="786">
        <v>0</v>
      </c>
      <c r="Q61" s="787"/>
      <c r="R61" s="787"/>
      <c r="S61" s="787"/>
      <c r="T61" s="787"/>
      <c r="U61" s="788"/>
      <c r="V61" s="789">
        <v>0</v>
      </c>
      <c r="W61" s="789"/>
      <c r="X61" s="789"/>
      <c r="Y61" s="789"/>
      <c r="Z61" s="789"/>
      <c r="AA61" s="789"/>
      <c r="AB61" s="790">
        <v>0</v>
      </c>
      <c r="AC61" s="790"/>
      <c r="AD61" s="790"/>
      <c r="AE61" s="790"/>
      <c r="AF61" s="790"/>
      <c r="AG61" s="791"/>
      <c r="AH61" s="790">
        <v>0</v>
      </c>
      <c r="AI61" s="790"/>
      <c r="AJ61" s="790"/>
      <c r="AK61" s="790"/>
      <c r="AL61" s="790"/>
      <c r="AM61" s="791"/>
      <c r="AN61" s="306">
        <v>0</v>
      </c>
      <c r="AO61" s="306"/>
      <c r="AP61" s="306"/>
      <c r="AQ61" s="306"/>
      <c r="AR61" s="306"/>
      <c r="AS61" s="792"/>
    </row>
    <row r="62" spans="1:59" s="3" customFormat="1" ht="15" customHeight="1">
      <c r="B62" s="713" t="s">
        <v>210</v>
      </c>
      <c r="C62" s="713"/>
      <c r="D62" s="713"/>
      <c r="E62" s="713"/>
      <c r="F62" s="713"/>
      <c r="G62" s="713"/>
      <c r="H62" s="713"/>
      <c r="I62" s="713"/>
      <c r="J62" s="713"/>
      <c r="K62" s="713"/>
      <c r="L62" s="793" t="s">
        <v>91</v>
      </c>
      <c r="M62" s="794"/>
      <c r="N62" s="794"/>
      <c r="O62" s="794"/>
      <c r="P62" s="795">
        <v>0</v>
      </c>
      <c r="Q62" s="796"/>
      <c r="R62" s="796"/>
      <c r="S62" s="796"/>
      <c r="T62" s="796"/>
      <c r="U62" s="797"/>
      <c r="V62" s="795">
        <v>1</v>
      </c>
      <c r="W62" s="795"/>
      <c r="X62" s="795"/>
      <c r="Y62" s="795"/>
      <c r="Z62" s="795"/>
      <c r="AA62" s="795"/>
      <c r="AB62" s="285">
        <v>0</v>
      </c>
      <c r="AC62" s="285"/>
      <c r="AD62" s="285"/>
      <c r="AE62" s="285"/>
      <c r="AF62" s="285"/>
      <c r="AG62" s="286"/>
      <c r="AH62" s="285">
        <v>119</v>
      </c>
      <c r="AI62" s="285"/>
      <c r="AJ62" s="285"/>
      <c r="AK62" s="285"/>
      <c r="AL62" s="285"/>
      <c r="AM62" s="286"/>
      <c r="AN62" s="285">
        <v>30</v>
      </c>
      <c r="AO62" s="285"/>
      <c r="AP62" s="285"/>
      <c r="AQ62" s="285"/>
      <c r="AR62" s="285"/>
      <c r="AS62" s="286"/>
    </row>
    <row r="63" spans="1:59" s="3" customFormat="1" ht="15" customHeight="1">
      <c r="A63" s="8"/>
      <c r="B63" s="713"/>
      <c r="C63" s="713"/>
      <c r="D63" s="713"/>
      <c r="E63" s="713"/>
      <c r="F63" s="713"/>
      <c r="G63" s="713"/>
      <c r="H63" s="713"/>
      <c r="I63" s="713"/>
      <c r="J63" s="713"/>
      <c r="K63" s="713"/>
      <c r="L63" s="784" t="s">
        <v>187</v>
      </c>
      <c r="M63" s="785"/>
      <c r="N63" s="785"/>
      <c r="O63" s="785"/>
      <c r="P63" s="786">
        <v>0</v>
      </c>
      <c r="Q63" s="787"/>
      <c r="R63" s="787"/>
      <c r="S63" s="787"/>
      <c r="T63" s="787"/>
      <c r="U63" s="788"/>
      <c r="V63" s="789">
        <v>97000</v>
      </c>
      <c r="W63" s="789"/>
      <c r="X63" s="789"/>
      <c r="Y63" s="789"/>
      <c r="Z63" s="789"/>
      <c r="AA63" s="789"/>
      <c r="AB63" s="790">
        <v>0</v>
      </c>
      <c r="AC63" s="790"/>
      <c r="AD63" s="790"/>
      <c r="AE63" s="790"/>
      <c r="AF63" s="790"/>
      <c r="AG63" s="791"/>
      <c r="AH63" s="802">
        <v>22800000</v>
      </c>
      <c r="AI63" s="802"/>
      <c r="AJ63" s="802"/>
      <c r="AK63" s="802"/>
      <c r="AL63" s="802"/>
      <c r="AM63" s="803"/>
      <c r="AN63" s="800">
        <v>5900000</v>
      </c>
      <c r="AO63" s="800"/>
      <c r="AP63" s="800"/>
      <c r="AQ63" s="800"/>
      <c r="AR63" s="800"/>
      <c r="AS63" s="801"/>
    </row>
    <row r="64" spans="1:59" s="3" customFormat="1" ht="15" customHeight="1">
      <c r="A64" s="8"/>
      <c r="B64" s="783" t="s">
        <v>3</v>
      </c>
      <c r="C64" s="783"/>
      <c r="D64" s="783"/>
      <c r="E64" s="783"/>
      <c r="F64" s="783"/>
      <c r="G64" s="783"/>
      <c r="H64" s="783"/>
      <c r="I64" s="783"/>
      <c r="J64" s="783"/>
      <c r="K64" s="783"/>
      <c r="L64" s="793" t="s">
        <v>91</v>
      </c>
      <c r="M64" s="794"/>
      <c r="N64" s="794"/>
      <c r="O64" s="794"/>
      <c r="P64" s="314">
        <f t="shared" ref="P64:P65" si="0">SUM(P54,P56,P58,P60,P62)</f>
        <v>2</v>
      </c>
      <c r="Q64" s="314"/>
      <c r="R64" s="314"/>
      <c r="S64" s="314"/>
      <c r="T64" s="314"/>
      <c r="U64" s="315"/>
      <c r="V64" s="314">
        <f t="shared" ref="V64:V65" si="1">SUM(V54,V56,V58,V60,V62)</f>
        <v>1</v>
      </c>
      <c r="W64" s="804"/>
      <c r="X64" s="804"/>
      <c r="Y64" s="804"/>
      <c r="Z64" s="804"/>
      <c r="AA64" s="805"/>
      <c r="AB64" s="314">
        <f t="shared" ref="AB64:AB65" si="2">SUM(AB54,AB56,AB58,AB60,AB62)</f>
        <v>0</v>
      </c>
      <c r="AC64" s="314"/>
      <c r="AD64" s="314"/>
      <c r="AE64" s="314"/>
      <c r="AF64" s="314"/>
      <c r="AG64" s="315"/>
      <c r="AH64" s="314">
        <f t="shared" ref="AH64" si="3">SUM(AH54,AH56,AH58,AH60,AH62)</f>
        <v>325</v>
      </c>
      <c r="AI64" s="314"/>
      <c r="AJ64" s="314"/>
      <c r="AK64" s="314"/>
      <c r="AL64" s="314"/>
      <c r="AM64" s="315"/>
      <c r="AN64" s="314">
        <f t="shared" ref="AN64" si="4">SUM(AN54,AN56,AN58,AN60,AN62)</f>
        <v>44</v>
      </c>
      <c r="AO64" s="314"/>
      <c r="AP64" s="314"/>
      <c r="AQ64" s="314"/>
      <c r="AR64" s="314"/>
      <c r="AS64" s="315"/>
    </row>
    <row r="65" spans="1:45" s="3" customFormat="1" ht="15" customHeight="1">
      <c r="A65" s="8"/>
      <c r="B65" s="783"/>
      <c r="C65" s="783"/>
      <c r="D65" s="783"/>
      <c r="E65" s="783"/>
      <c r="F65" s="783"/>
      <c r="G65" s="783"/>
      <c r="H65" s="783"/>
      <c r="I65" s="783"/>
      <c r="J65" s="783"/>
      <c r="K65" s="783"/>
      <c r="L65" s="813" t="s">
        <v>187</v>
      </c>
      <c r="M65" s="813"/>
      <c r="N65" s="813"/>
      <c r="O65" s="813"/>
      <c r="P65" s="319">
        <f t="shared" si="0"/>
        <v>168000</v>
      </c>
      <c r="Q65" s="319"/>
      <c r="R65" s="319"/>
      <c r="S65" s="319"/>
      <c r="T65" s="319"/>
      <c r="U65" s="320"/>
      <c r="V65" s="319">
        <f t="shared" si="1"/>
        <v>97000</v>
      </c>
      <c r="W65" s="814"/>
      <c r="X65" s="814"/>
      <c r="Y65" s="814"/>
      <c r="Z65" s="814"/>
      <c r="AA65" s="815"/>
      <c r="AB65" s="319">
        <f t="shared" si="2"/>
        <v>0</v>
      </c>
      <c r="AC65" s="319"/>
      <c r="AD65" s="319"/>
      <c r="AE65" s="319"/>
      <c r="AF65" s="319"/>
      <c r="AG65" s="320"/>
      <c r="AH65" s="806">
        <f t="shared" ref="AH65" si="5">SUM(AH55,AH57,AH59,AH61,AH63)</f>
        <v>130217000</v>
      </c>
      <c r="AI65" s="806"/>
      <c r="AJ65" s="806"/>
      <c r="AK65" s="806"/>
      <c r="AL65" s="806"/>
      <c r="AM65" s="807"/>
      <c r="AN65" s="808">
        <f t="shared" ref="AN65" si="6">SUM(AN55,AN57,AN59,AN61,AN63)</f>
        <v>13550000</v>
      </c>
      <c r="AO65" s="808"/>
      <c r="AP65" s="808"/>
      <c r="AQ65" s="808"/>
      <c r="AR65" s="808"/>
      <c r="AS65" s="809"/>
    </row>
    <row r="66" spans="1:45" s="3" customFormat="1" ht="13.7" customHeight="1">
      <c r="A66" s="8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212" t="s">
        <v>324</v>
      </c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</row>
    <row r="67" spans="1:45" s="3" customFormat="1" ht="13.7" customHeight="1">
      <c r="A67" s="8"/>
      <c r="B67" s="810"/>
      <c r="C67" s="810"/>
      <c r="D67" s="810"/>
      <c r="E67" s="810"/>
      <c r="F67" s="810"/>
      <c r="G67" s="810"/>
      <c r="H67" s="810"/>
      <c r="I67" s="810"/>
      <c r="J67" s="810"/>
      <c r="K67" s="810"/>
      <c r="L67" s="810"/>
      <c r="M67" s="810"/>
      <c r="N67" s="810"/>
      <c r="O67" s="810"/>
      <c r="P67" s="810"/>
      <c r="Q67" s="810"/>
      <c r="R67" s="810"/>
      <c r="S67" s="810"/>
      <c r="T67" s="810"/>
      <c r="U67" s="810"/>
      <c r="V67" s="810"/>
      <c r="W67" s="810"/>
      <c r="X67" s="810"/>
      <c r="Y67" s="810"/>
      <c r="Z67" s="810"/>
      <c r="AA67" s="810"/>
      <c r="AB67" s="810"/>
      <c r="AC67" s="810"/>
      <c r="AD67" s="810"/>
      <c r="AE67" s="810"/>
      <c r="AF67" s="810"/>
      <c r="AG67" s="810"/>
      <c r="AH67" s="810"/>
      <c r="AI67" s="810"/>
      <c r="AJ67" s="810"/>
      <c r="AK67" s="810"/>
      <c r="AL67" s="810"/>
      <c r="AM67" s="810"/>
      <c r="AN67" s="810"/>
      <c r="AO67" s="810"/>
      <c r="AP67" s="810"/>
      <c r="AQ67" s="810"/>
    </row>
  </sheetData>
  <mergeCells count="384">
    <mergeCell ref="P56:U56"/>
    <mergeCell ref="V56:AA56"/>
    <mergeCell ref="AB56:AG56"/>
    <mergeCell ref="B58:K59"/>
    <mergeCell ref="B60:K61"/>
    <mergeCell ref="B62:K63"/>
    <mergeCell ref="B64:K65"/>
    <mergeCell ref="L65:O65"/>
    <mergeCell ref="P65:U65"/>
    <mergeCell ref="V65:AA65"/>
    <mergeCell ref="AB65:AG65"/>
    <mergeCell ref="L59:O59"/>
    <mergeCell ref="P59:U59"/>
    <mergeCell ref="V59:AA59"/>
    <mergeCell ref="AB59:AG59"/>
    <mergeCell ref="AH65:AM65"/>
    <mergeCell ref="AN65:AS65"/>
    <mergeCell ref="B67:AQ67"/>
    <mergeCell ref="P4:U5"/>
    <mergeCell ref="V4:AA5"/>
    <mergeCell ref="AB4:AG5"/>
    <mergeCell ref="AH4:AM5"/>
    <mergeCell ref="AN4:AS5"/>
    <mergeCell ref="B6:G8"/>
    <mergeCell ref="B9:G11"/>
    <mergeCell ref="B12:G14"/>
    <mergeCell ref="B15:G17"/>
    <mergeCell ref="B18:G20"/>
    <mergeCell ref="B21:G23"/>
    <mergeCell ref="B24:G26"/>
    <mergeCell ref="B27:G29"/>
    <mergeCell ref="B33:G35"/>
    <mergeCell ref="B30:G32"/>
    <mergeCell ref="B42:G44"/>
    <mergeCell ref="L63:O63"/>
    <mergeCell ref="P63:U63"/>
    <mergeCell ref="V63:AA63"/>
    <mergeCell ref="AB63:AG63"/>
    <mergeCell ref="B56:K57"/>
    <mergeCell ref="AH63:AM63"/>
    <mergeCell ref="AN63:AS63"/>
    <mergeCell ref="L64:O64"/>
    <mergeCell ref="P64:U64"/>
    <mergeCell ref="V64:AA64"/>
    <mergeCell ref="AB64:AG64"/>
    <mergeCell ref="AH64:AM64"/>
    <mergeCell ref="AN64:AS64"/>
    <mergeCell ref="L61:O61"/>
    <mergeCell ref="P61:U61"/>
    <mergeCell ref="V61:AA61"/>
    <mergeCell ref="AB61:AG61"/>
    <mergeCell ref="AH61:AM61"/>
    <mergeCell ref="AN61:AS61"/>
    <mergeCell ref="L62:O62"/>
    <mergeCell ref="P62:U62"/>
    <mergeCell ref="V62:AA62"/>
    <mergeCell ref="AB62:AG62"/>
    <mergeCell ref="AH62:AM62"/>
    <mergeCell ref="AN62:AS62"/>
    <mergeCell ref="AK45:AS45"/>
    <mergeCell ref="AH56:AM56"/>
    <mergeCell ref="AN56:AS56"/>
    <mergeCell ref="AH59:AM59"/>
    <mergeCell ref="AN59:AS59"/>
    <mergeCell ref="L60:O60"/>
    <mergeCell ref="P60:U60"/>
    <mergeCell ref="V60:AA60"/>
    <mergeCell ref="AB60:AG60"/>
    <mergeCell ref="AH60:AM60"/>
    <mergeCell ref="AN60:AS60"/>
    <mergeCell ref="L57:O57"/>
    <mergeCell ref="P57:U57"/>
    <mergeCell ref="V57:AA57"/>
    <mergeCell ref="AB57:AG57"/>
    <mergeCell ref="AH57:AM57"/>
    <mergeCell ref="AN57:AS57"/>
    <mergeCell ref="L58:O58"/>
    <mergeCell ref="P58:U58"/>
    <mergeCell ref="V58:AA58"/>
    <mergeCell ref="AB58:AG58"/>
    <mergeCell ref="AH58:AM58"/>
    <mergeCell ref="AN58:AS58"/>
    <mergeCell ref="L56:O56"/>
    <mergeCell ref="V52:AA53"/>
    <mergeCell ref="AB52:AG53"/>
    <mergeCell ref="AH52:AM53"/>
    <mergeCell ref="AN52:AS53"/>
    <mergeCell ref="B54:K55"/>
    <mergeCell ref="L55:O55"/>
    <mergeCell ref="P55:U55"/>
    <mergeCell ref="V55:AA55"/>
    <mergeCell ref="AB55:AG55"/>
    <mergeCell ref="AH55:AM55"/>
    <mergeCell ref="AN55:AS55"/>
    <mergeCell ref="P52:U53"/>
    <mergeCell ref="L54:O54"/>
    <mergeCell ref="P54:U54"/>
    <mergeCell ref="V54:AA54"/>
    <mergeCell ref="AB54:AG54"/>
    <mergeCell ref="AH54:AM54"/>
    <mergeCell ref="AN54:AS54"/>
    <mergeCell ref="V43:AA43"/>
    <mergeCell ref="AB43:AG43"/>
    <mergeCell ref="AH43:AM43"/>
    <mergeCell ref="AN43:AS43"/>
    <mergeCell ref="H44:L44"/>
    <mergeCell ref="M44:O44"/>
    <mergeCell ref="P44:U44"/>
    <mergeCell ref="V44:AA44"/>
    <mergeCell ref="AB44:AG44"/>
    <mergeCell ref="AH44:AM44"/>
    <mergeCell ref="AN44:AS44"/>
    <mergeCell ref="V42:AA42"/>
    <mergeCell ref="AB42:AG42"/>
    <mergeCell ref="AH42:AM42"/>
    <mergeCell ref="AN42:AS42"/>
    <mergeCell ref="P36:U36"/>
    <mergeCell ref="V36:AA36"/>
    <mergeCell ref="AB36:AG36"/>
    <mergeCell ref="AH36:AM36"/>
    <mergeCell ref="AN36:AS36"/>
    <mergeCell ref="P37:U37"/>
    <mergeCell ref="V37:AA37"/>
    <mergeCell ref="AB37:AG37"/>
    <mergeCell ref="AH37:AM37"/>
    <mergeCell ref="AN37:AS37"/>
    <mergeCell ref="P38:U38"/>
    <mergeCell ref="V38:AA38"/>
    <mergeCell ref="AB38:AG38"/>
    <mergeCell ref="AH38:AM38"/>
    <mergeCell ref="AN38:AS38"/>
    <mergeCell ref="P39:U39"/>
    <mergeCell ref="V39:AA39"/>
    <mergeCell ref="V31:AA31"/>
    <mergeCell ref="AB31:AG31"/>
    <mergeCell ref="AH31:AM31"/>
    <mergeCell ref="AN31:AS31"/>
    <mergeCell ref="H32:L32"/>
    <mergeCell ref="M32:O32"/>
    <mergeCell ref="P32:U32"/>
    <mergeCell ref="V32:AA32"/>
    <mergeCell ref="AB32:AG32"/>
    <mergeCell ref="AH32:AM32"/>
    <mergeCell ref="AN32:AS32"/>
    <mergeCell ref="H34:L34"/>
    <mergeCell ref="M34:O34"/>
    <mergeCell ref="P34:U34"/>
    <mergeCell ref="V34:AA34"/>
    <mergeCell ref="AB34:AG34"/>
    <mergeCell ref="AH34:AM34"/>
    <mergeCell ref="AN34:AS34"/>
    <mergeCell ref="H35:L35"/>
    <mergeCell ref="M35:O35"/>
    <mergeCell ref="P35:U35"/>
    <mergeCell ref="V35:AA35"/>
    <mergeCell ref="AB35:AG35"/>
    <mergeCell ref="AH35:AM35"/>
    <mergeCell ref="AN35:AS35"/>
    <mergeCell ref="H29:L29"/>
    <mergeCell ref="M29:O29"/>
    <mergeCell ref="P29:U29"/>
    <mergeCell ref="V29:AA29"/>
    <mergeCell ref="AB29:AG29"/>
    <mergeCell ref="AH29:AM29"/>
    <mergeCell ref="AN29:AS29"/>
    <mergeCell ref="H33:L33"/>
    <mergeCell ref="M33:O33"/>
    <mergeCell ref="P33:U33"/>
    <mergeCell ref="V33:AA33"/>
    <mergeCell ref="AB33:AG33"/>
    <mergeCell ref="AH33:AM33"/>
    <mergeCell ref="AN33:AS33"/>
    <mergeCell ref="H30:L30"/>
    <mergeCell ref="M30:O30"/>
    <mergeCell ref="P30:U30"/>
    <mergeCell ref="V30:AA30"/>
    <mergeCell ref="AB30:AG30"/>
    <mergeCell ref="AH30:AM30"/>
    <mergeCell ref="AN30:AS30"/>
    <mergeCell ref="H31:L31"/>
    <mergeCell ref="M31:O31"/>
    <mergeCell ref="P31:U31"/>
    <mergeCell ref="H27:L27"/>
    <mergeCell ref="M27:O27"/>
    <mergeCell ref="P27:U27"/>
    <mergeCell ref="V27:AA27"/>
    <mergeCell ref="AB27:AG27"/>
    <mergeCell ref="AH27:AM27"/>
    <mergeCell ref="AN27:AS27"/>
    <mergeCell ref="H28:L28"/>
    <mergeCell ref="M28:O28"/>
    <mergeCell ref="P28:U28"/>
    <mergeCell ref="V28:AA28"/>
    <mergeCell ref="AB28:AG28"/>
    <mergeCell ref="AH28:AM28"/>
    <mergeCell ref="AN28:AS28"/>
    <mergeCell ref="H25:L25"/>
    <mergeCell ref="M25:O25"/>
    <mergeCell ref="P25:U25"/>
    <mergeCell ref="V25:AA25"/>
    <mergeCell ref="AB25:AG25"/>
    <mergeCell ref="AH25:AM25"/>
    <mergeCell ref="AN25:AS25"/>
    <mergeCell ref="H26:L26"/>
    <mergeCell ref="M26:O26"/>
    <mergeCell ref="P26:U26"/>
    <mergeCell ref="V26:AA26"/>
    <mergeCell ref="AB26:AG26"/>
    <mergeCell ref="AH26:AM26"/>
    <mergeCell ref="AN26:AS26"/>
    <mergeCell ref="H23:L23"/>
    <mergeCell ref="M23:O23"/>
    <mergeCell ref="P23:U23"/>
    <mergeCell ref="V23:AA23"/>
    <mergeCell ref="AB23:AG23"/>
    <mergeCell ref="AH23:AM23"/>
    <mergeCell ref="AN23:AS23"/>
    <mergeCell ref="H24:L24"/>
    <mergeCell ref="M24:O24"/>
    <mergeCell ref="P24:U24"/>
    <mergeCell ref="V24:AA24"/>
    <mergeCell ref="AB24:AG24"/>
    <mergeCell ref="AH24:AM24"/>
    <mergeCell ref="AN24:AS24"/>
    <mergeCell ref="H21:L21"/>
    <mergeCell ref="M21:O21"/>
    <mergeCell ref="P21:U21"/>
    <mergeCell ref="V21:AA21"/>
    <mergeCell ref="AB21:AG21"/>
    <mergeCell ref="AH21:AM21"/>
    <mergeCell ref="AN21:AS21"/>
    <mergeCell ref="H22:L22"/>
    <mergeCell ref="M22:O22"/>
    <mergeCell ref="P22:U22"/>
    <mergeCell ref="V22:AA22"/>
    <mergeCell ref="AB22:AG22"/>
    <mergeCell ref="AH22:AM22"/>
    <mergeCell ref="AN22:AS22"/>
    <mergeCell ref="H19:L19"/>
    <mergeCell ref="M19:O19"/>
    <mergeCell ref="P19:U19"/>
    <mergeCell ref="V19:AA19"/>
    <mergeCell ref="AB19:AG19"/>
    <mergeCell ref="AH19:AM19"/>
    <mergeCell ref="AN19:AS19"/>
    <mergeCell ref="H20:L20"/>
    <mergeCell ref="M20:O20"/>
    <mergeCell ref="P20:U20"/>
    <mergeCell ref="V20:AA20"/>
    <mergeCell ref="AB20:AG20"/>
    <mergeCell ref="AH20:AM20"/>
    <mergeCell ref="AN20:AS20"/>
    <mergeCell ref="H17:L17"/>
    <mergeCell ref="M17:O17"/>
    <mergeCell ref="P17:U17"/>
    <mergeCell ref="V17:AA17"/>
    <mergeCell ref="AB17:AG17"/>
    <mergeCell ref="AH17:AM17"/>
    <mergeCell ref="AN17:AS17"/>
    <mergeCell ref="H18:L18"/>
    <mergeCell ref="M18:O18"/>
    <mergeCell ref="P18:U18"/>
    <mergeCell ref="V18:AA18"/>
    <mergeCell ref="AB18:AG18"/>
    <mergeCell ref="AH18:AM18"/>
    <mergeCell ref="AN18:AS18"/>
    <mergeCell ref="H15:L15"/>
    <mergeCell ref="M15:O15"/>
    <mergeCell ref="P15:U15"/>
    <mergeCell ref="V15:AA15"/>
    <mergeCell ref="AB15:AG15"/>
    <mergeCell ref="AH15:AM15"/>
    <mergeCell ref="AN15:AS15"/>
    <mergeCell ref="H16:L16"/>
    <mergeCell ref="M16:O16"/>
    <mergeCell ref="P16:U16"/>
    <mergeCell ref="V16:AA16"/>
    <mergeCell ref="AB16:AG16"/>
    <mergeCell ref="AH16:AM16"/>
    <mergeCell ref="AN16:AS16"/>
    <mergeCell ref="H13:L13"/>
    <mergeCell ref="M13:O13"/>
    <mergeCell ref="P13:U13"/>
    <mergeCell ref="V13:AA13"/>
    <mergeCell ref="AB13:AG13"/>
    <mergeCell ref="AH13:AM13"/>
    <mergeCell ref="AN13:AS13"/>
    <mergeCell ref="H14:L14"/>
    <mergeCell ref="M14:O14"/>
    <mergeCell ref="P14:U14"/>
    <mergeCell ref="V14:AA14"/>
    <mergeCell ref="AB14:AG14"/>
    <mergeCell ref="AH14:AM14"/>
    <mergeCell ref="AN14:AS14"/>
    <mergeCell ref="H11:L11"/>
    <mergeCell ref="M11:O11"/>
    <mergeCell ref="P11:U11"/>
    <mergeCell ref="V11:AA11"/>
    <mergeCell ref="AB11:AG11"/>
    <mergeCell ref="AH11:AM11"/>
    <mergeCell ref="AN11:AS11"/>
    <mergeCell ref="H12:L12"/>
    <mergeCell ref="M12:O12"/>
    <mergeCell ref="P12:U12"/>
    <mergeCell ref="V12:AA12"/>
    <mergeCell ref="AB12:AG12"/>
    <mergeCell ref="AH12:AM12"/>
    <mergeCell ref="AN12:AS12"/>
    <mergeCell ref="H9:L9"/>
    <mergeCell ref="M9:O9"/>
    <mergeCell ref="P9:U9"/>
    <mergeCell ref="V9:AA9"/>
    <mergeCell ref="AB9:AG9"/>
    <mergeCell ref="AH9:AM9"/>
    <mergeCell ref="AN9:AS9"/>
    <mergeCell ref="H10:L10"/>
    <mergeCell ref="M10:O10"/>
    <mergeCell ref="P10:U10"/>
    <mergeCell ref="V10:AA10"/>
    <mergeCell ref="AB10:AG10"/>
    <mergeCell ref="AH10:AM10"/>
    <mergeCell ref="AN10:AS10"/>
    <mergeCell ref="H7:L7"/>
    <mergeCell ref="M7:O7"/>
    <mergeCell ref="P7:U7"/>
    <mergeCell ref="V7:AA7"/>
    <mergeCell ref="AB7:AG7"/>
    <mergeCell ref="AH7:AM7"/>
    <mergeCell ref="AN7:AS7"/>
    <mergeCell ref="H8:L8"/>
    <mergeCell ref="M8:O8"/>
    <mergeCell ref="P8:U8"/>
    <mergeCell ref="V8:AA8"/>
    <mergeCell ref="AB8:AG8"/>
    <mergeCell ref="AH8:AM8"/>
    <mergeCell ref="AN8:AS8"/>
    <mergeCell ref="A2:AR2"/>
    <mergeCell ref="B4:O4"/>
    <mergeCell ref="B5:O5"/>
    <mergeCell ref="H6:L6"/>
    <mergeCell ref="M6:O6"/>
    <mergeCell ref="P6:U6"/>
    <mergeCell ref="V6:AA6"/>
    <mergeCell ref="AB6:AG6"/>
    <mergeCell ref="AH6:AM6"/>
    <mergeCell ref="AN6:AS6"/>
    <mergeCell ref="B36:G38"/>
    <mergeCell ref="B39:G41"/>
    <mergeCell ref="H36:L36"/>
    <mergeCell ref="M36:O36"/>
    <mergeCell ref="H37:L37"/>
    <mergeCell ref="M37:O37"/>
    <mergeCell ref="H38:L38"/>
    <mergeCell ref="M38:O38"/>
    <mergeCell ref="H39:L39"/>
    <mergeCell ref="M39:O39"/>
    <mergeCell ref="H40:L40"/>
    <mergeCell ref="M40:O40"/>
    <mergeCell ref="H41:L41"/>
    <mergeCell ref="M41:O41"/>
    <mergeCell ref="H42:L42"/>
    <mergeCell ref="M42:O42"/>
    <mergeCell ref="P42:U42"/>
    <mergeCell ref="H43:L43"/>
    <mergeCell ref="M43:O43"/>
    <mergeCell ref="P43:U43"/>
    <mergeCell ref="AO47:AS47"/>
    <mergeCell ref="AC66:AS66"/>
    <mergeCell ref="AB39:AG39"/>
    <mergeCell ref="AH39:AM39"/>
    <mergeCell ref="AN39:AS39"/>
    <mergeCell ref="P40:U40"/>
    <mergeCell ref="V40:AA40"/>
    <mergeCell ref="AB40:AG40"/>
    <mergeCell ref="AH40:AM40"/>
    <mergeCell ref="AN40:AS40"/>
    <mergeCell ref="P41:U41"/>
    <mergeCell ref="V41:AA41"/>
    <mergeCell ref="AB41:AG41"/>
    <mergeCell ref="AH41:AM41"/>
    <mergeCell ref="AN41:AS41"/>
    <mergeCell ref="A50:AS50"/>
    <mergeCell ref="B52:O52"/>
    <mergeCell ref="B53:O53"/>
  </mergeCells>
  <phoneticPr fontId="37"/>
  <pageMargins left="0.78680555555555598" right="0.78680555555555598" top="0.78680555555555598" bottom="0" header="0.51041666666666696" footer="0"/>
  <pageSetup paperSize="9" scale="88" firstPageNumber="41" pageOrder="overThenDown" orientation="portrait" useFirstPageNumber="1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13"/>
  <sheetViews>
    <sheetView view="pageBreakPreview" zoomScaleNormal="100" zoomScaleSheetLayoutView="100" workbookViewId="0"/>
  </sheetViews>
  <sheetFormatPr defaultColWidth="1.875" defaultRowHeight="13.7" customHeight="1"/>
  <cols>
    <col min="1" max="1" width="1.875" style="1" customWidth="1"/>
    <col min="2" max="21" width="1.875" style="1"/>
    <col min="22" max="22" width="1.875" style="1" customWidth="1"/>
    <col min="23" max="16384" width="1.875" style="1"/>
  </cols>
  <sheetData>
    <row r="1" spans="1:48" s="3" customFormat="1" ht="12">
      <c r="A1" s="2"/>
      <c r="D1" s="30"/>
      <c r="E1" s="30"/>
      <c r="F1" s="30"/>
      <c r="G1" s="30"/>
      <c r="H1" s="30"/>
      <c r="I1" s="30"/>
      <c r="J1" s="30"/>
      <c r="K1" s="42"/>
      <c r="L1" s="42"/>
      <c r="M1" s="42"/>
      <c r="N1" s="42"/>
      <c r="O1" s="42"/>
      <c r="P1" s="42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5"/>
      <c r="AC1" s="35"/>
      <c r="AD1" s="35"/>
      <c r="AE1" s="35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R1" s="46"/>
      <c r="AS1" s="46"/>
      <c r="AT1" s="46"/>
      <c r="AU1" s="47"/>
      <c r="AV1" s="48"/>
    </row>
    <row r="2" spans="1:48" s="33" customFormat="1" ht="13.5">
      <c r="A2" s="229" t="s">
        <v>305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49"/>
    </row>
    <row r="3" spans="1:48" s="3" customFormat="1" ht="13.7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13" t="s">
        <v>25</v>
      </c>
      <c r="AG3" s="213"/>
      <c r="AH3" s="213"/>
      <c r="AI3" s="213"/>
      <c r="AJ3" s="213"/>
      <c r="AK3" s="213"/>
      <c r="AL3" s="213"/>
      <c r="AT3" s="7"/>
    </row>
    <row r="4" spans="1:48" s="3" customFormat="1" ht="15" customHeight="1">
      <c r="A4" s="34"/>
      <c r="B4" s="230" t="s">
        <v>32</v>
      </c>
      <c r="C4" s="212"/>
      <c r="D4" s="212"/>
      <c r="E4" s="212"/>
      <c r="F4" s="212"/>
      <c r="G4" s="212"/>
      <c r="H4" s="260"/>
      <c r="I4" s="252" t="s">
        <v>332</v>
      </c>
      <c r="J4" s="252"/>
      <c r="K4" s="252"/>
      <c r="L4" s="252"/>
      <c r="M4" s="252"/>
      <c r="N4" s="252"/>
      <c r="O4" s="748" t="s">
        <v>211</v>
      </c>
      <c r="P4" s="748"/>
      <c r="Q4" s="748"/>
      <c r="R4" s="748"/>
      <c r="S4" s="748"/>
      <c r="T4" s="748"/>
      <c r="U4" s="748"/>
      <c r="V4" s="748"/>
      <c r="W4" s="748"/>
      <c r="X4" s="748"/>
      <c r="Y4" s="748"/>
      <c r="Z4" s="821"/>
      <c r="AA4" s="748" t="s">
        <v>212</v>
      </c>
      <c r="AB4" s="748"/>
      <c r="AC4" s="748"/>
      <c r="AD4" s="748"/>
      <c r="AE4" s="748"/>
      <c r="AF4" s="748"/>
      <c r="AG4" s="748"/>
      <c r="AH4" s="748"/>
      <c r="AI4" s="748"/>
      <c r="AJ4" s="748"/>
      <c r="AK4" s="748"/>
      <c r="AL4" s="748"/>
      <c r="AM4" s="7"/>
      <c r="AN4" s="7"/>
      <c r="AO4" s="7"/>
      <c r="AP4" s="7"/>
    </row>
    <row r="5" spans="1:48" s="3" customFormat="1" ht="15" customHeight="1">
      <c r="A5" s="34"/>
      <c r="B5" s="261" t="s">
        <v>35</v>
      </c>
      <c r="C5" s="262"/>
      <c r="D5" s="262"/>
      <c r="E5" s="262"/>
      <c r="F5" s="262"/>
      <c r="G5" s="262"/>
      <c r="H5" s="263"/>
      <c r="I5" s="252"/>
      <c r="J5" s="252"/>
      <c r="K5" s="252"/>
      <c r="L5" s="252"/>
      <c r="M5" s="252"/>
      <c r="N5" s="252"/>
      <c r="O5" s="822" t="s">
        <v>333</v>
      </c>
      <c r="P5" s="822"/>
      <c r="Q5" s="822"/>
      <c r="R5" s="822"/>
      <c r="S5" s="822"/>
      <c r="T5" s="822"/>
      <c r="U5" s="324" t="s">
        <v>334</v>
      </c>
      <c r="V5" s="324"/>
      <c r="W5" s="324"/>
      <c r="X5" s="324"/>
      <c r="Y5" s="324"/>
      <c r="Z5" s="327"/>
      <c r="AA5" s="822" t="s">
        <v>333</v>
      </c>
      <c r="AB5" s="822"/>
      <c r="AC5" s="822"/>
      <c r="AD5" s="822"/>
      <c r="AE5" s="822"/>
      <c r="AF5" s="822"/>
      <c r="AG5" s="324" t="s">
        <v>334</v>
      </c>
      <c r="AH5" s="324"/>
      <c r="AI5" s="324"/>
      <c r="AJ5" s="324"/>
      <c r="AK5" s="324"/>
      <c r="AL5" s="324"/>
      <c r="AM5" s="8"/>
      <c r="AN5" s="7"/>
      <c r="AO5" s="7"/>
      <c r="AP5" s="7"/>
      <c r="AQ5" s="7"/>
      <c r="AR5" s="53"/>
      <c r="AS5" s="53"/>
      <c r="AT5" s="53"/>
    </row>
    <row r="6" spans="1:48" s="3" customFormat="1" ht="15" customHeight="1">
      <c r="B6" s="311" t="s">
        <v>275</v>
      </c>
      <c r="C6" s="312"/>
      <c r="D6" s="312"/>
      <c r="E6" s="312"/>
      <c r="F6" s="312"/>
      <c r="G6" s="312"/>
      <c r="H6" s="313"/>
      <c r="I6" s="819">
        <v>21254</v>
      </c>
      <c r="J6" s="819"/>
      <c r="K6" s="819"/>
      <c r="L6" s="819"/>
      <c r="M6" s="819"/>
      <c r="N6" s="819"/>
      <c r="O6" s="679">
        <v>10473</v>
      </c>
      <c r="P6" s="679"/>
      <c r="Q6" s="679"/>
      <c r="R6" s="679"/>
      <c r="S6" s="679"/>
      <c r="T6" s="680"/>
      <c r="U6" s="298">
        <f t="shared" ref="U6:U8" si="0">IF(ISERROR(O6/I6)=TRUE,"",ROUND(O6/I6*100,1))</f>
        <v>49.3</v>
      </c>
      <c r="V6" s="299"/>
      <c r="W6" s="299"/>
      <c r="X6" s="299"/>
      <c r="Y6" s="299"/>
      <c r="Z6" s="300"/>
      <c r="AA6" s="820">
        <v>10302</v>
      </c>
      <c r="AB6" s="820"/>
      <c r="AC6" s="820"/>
      <c r="AD6" s="820"/>
      <c r="AE6" s="820"/>
      <c r="AF6" s="820"/>
      <c r="AG6" s="298">
        <f t="shared" ref="AG6:AG8" si="1">IF(ISERR(AA6/I6)=TRUE,"",ROUND(AA6/I6*100,1))</f>
        <v>48.5</v>
      </c>
      <c r="AH6" s="299"/>
      <c r="AI6" s="299"/>
      <c r="AJ6" s="299"/>
      <c r="AK6" s="299"/>
      <c r="AL6" s="300"/>
      <c r="AM6" s="8"/>
      <c r="AN6" s="32"/>
      <c r="AO6" s="32"/>
      <c r="AP6" s="32"/>
      <c r="AQ6" s="7"/>
      <c r="AR6" s="53"/>
      <c r="AS6" s="53"/>
      <c r="AT6" s="53"/>
    </row>
    <row r="7" spans="1:48" s="3" customFormat="1" ht="15" customHeight="1">
      <c r="B7" s="311" t="s">
        <v>330</v>
      </c>
      <c r="C7" s="312"/>
      <c r="D7" s="312"/>
      <c r="E7" s="312"/>
      <c r="F7" s="312"/>
      <c r="G7" s="312"/>
      <c r="H7" s="313"/>
      <c r="I7" s="819">
        <v>21323</v>
      </c>
      <c r="J7" s="819"/>
      <c r="K7" s="819"/>
      <c r="L7" s="819"/>
      <c r="M7" s="819"/>
      <c r="N7" s="819"/>
      <c r="O7" s="679">
        <v>10215</v>
      </c>
      <c r="P7" s="679"/>
      <c r="Q7" s="679"/>
      <c r="R7" s="679"/>
      <c r="S7" s="679"/>
      <c r="T7" s="680"/>
      <c r="U7" s="311">
        <f t="shared" si="0"/>
        <v>47.9</v>
      </c>
      <c r="V7" s="312"/>
      <c r="W7" s="312"/>
      <c r="X7" s="312"/>
      <c r="Y7" s="312"/>
      <c r="Z7" s="313"/>
      <c r="AA7" s="679">
        <v>10781</v>
      </c>
      <c r="AB7" s="679"/>
      <c r="AC7" s="679"/>
      <c r="AD7" s="679"/>
      <c r="AE7" s="679"/>
      <c r="AF7" s="679"/>
      <c r="AG7" s="311">
        <f t="shared" si="1"/>
        <v>50.6</v>
      </c>
      <c r="AH7" s="312"/>
      <c r="AI7" s="312"/>
      <c r="AJ7" s="312"/>
      <c r="AK7" s="312"/>
      <c r="AL7" s="313"/>
      <c r="AM7" s="8"/>
      <c r="AN7" s="32"/>
      <c r="AO7" s="32"/>
      <c r="AP7" s="32"/>
      <c r="AQ7" s="7"/>
      <c r="AR7" s="53"/>
      <c r="AS7" s="53"/>
      <c r="AT7" s="53"/>
    </row>
    <row r="8" spans="1:48" s="3" customFormat="1" ht="15" customHeight="1">
      <c r="B8" s="657" t="s">
        <v>328</v>
      </c>
      <c r="C8" s="657"/>
      <c r="D8" s="657"/>
      <c r="E8" s="657"/>
      <c r="F8" s="657"/>
      <c r="G8" s="657"/>
      <c r="H8" s="657"/>
      <c r="I8" s="819">
        <v>21378</v>
      </c>
      <c r="J8" s="819"/>
      <c r="K8" s="819"/>
      <c r="L8" s="819"/>
      <c r="M8" s="819"/>
      <c r="N8" s="819"/>
      <c r="O8" s="679">
        <v>10097</v>
      </c>
      <c r="P8" s="679"/>
      <c r="Q8" s="679"/>
      <c r="R8" s="679"/>
      <c r="S8" s="679"/>
      <c r="T8" s="680"/>
      <c r="U8" s="311">
        <f t="shared" si="0"/>
        <v>47.2</v>
      </c>
      <c r="V8" s="312"/>
      <c r="W8" s="312"/>
      <c r="X8" s="312"/>
      <c r="Y8" s="312"/>
      <c r="Z8" s="313"/>
      <c r="AA8" s="679">
        <v>11281</v>
      </c>
      <c r="AB8" s="679"/>
      <c r="AC8" s="679"/>
      <c r="AD8" s="679"/>
      <c r="AE8" s="679"/>
      <c r="AF8" s="679"/>
      <c r="AG8" s="311">
        <f t="shared" si="1"/>
        <v>52.8</v>
      </c>
      <c r="AH8" s="312"/>
      <c r="AI8" s="312"/>
      <c r="AJ8" s="312"/>
      <c r="AK8" s="312"/>
      <c r="AL8" s="313"/>
      <c r="AM8" s="8"/>
      <c r="AN8" s="32"/>
      <c r="AO8" s="32"/>
      <c r="AP8" s="32"/>
      <c r="AQ8" s="7"/>
      <c r="AR8" s="53"/>
      <c r="AS8" s="53"/>
      <c r="AT8" s="53"/>
    </row>
    <row r="9" spans="1:48" s="3" customFormat="1" ht="15" customHeight="1">
      <c r="A9" s="34"/>
      <c r="B9" s="657" t="s">
        <v>352</v>
      </c>
      <c r="C9" s="657"/>
      <c r="D9" s="657"/>
      <c r="E9" s="657"/>
      <c r="F9" s="657"/>
      <c r="G9" s="657"/>
      <c r="H9" s="657"/>
      <c r="I9" s="819">
        <v>21335</v>
      </c>
      <c r="J9" s="819"/>
      <c r="K9" s="819"/>
      <c r="L9" s="819"/>
      <c r="M9" s="819"/>
      <c r="N9" s="819"/>
      <c r="O9" s="679">
        <v>9681</v>
      </c>
      <c r="P9" s="679"/>
      <c r="Q9" s="679"/>
      <c r="R9" s="679"/>
      <c r="S9" s="679"/>
      <c r="T9" s="680"/>
      <c r="U9" s="311">
        <f>IF(ISERROR(O9/I9)=TRUE,"",ROUND(O9/I9*100,1))</f>
        <v>45.4</v>
      </c>
      <c r="V9" s="312"/>
      <c r="W9" s="312"/>
      <c r="X9" s="312"/>
      <c r="Y9" s="312"/>
      <c r="Z9" s="313"/>
      <c r="AA9" s="679">
        <v>11654</v>
      </c>
      <c r="AB9" s="679"/>
      <c r="AC9" s="679"/>
      <c r="AD9" s="679"/>
      <c r="AE9" s="679"/>
      <c r="AF9" s="679"/>
      <c r="AG9" s="311">
        <f>IF(ISERR(AA9/I9)=TRUE,"",ROUND(AA9/I9*100,1))</f>
        <v>54.6</v>
      </c>
      <c r="AH9" s="312"/>
      <c r="AI9" s="312"/>
      <c r="AJ9" s="312"/>
      <c r="AK9" s="312"/>
      <c r="AL9" s="313"/>
      <c r="AM9" s="8"/>
      <c r="AN9" s="7"/>
      <c r="AO9" s="7"/>
      <c r="AP9" s="7"/>
      <c r="AQ9" s="7"/>
      <c r="AR9" s="53"/>
      <c r="AS9" s="53"/>
      <c r="AT9" s="53"/>
    </row>
    <row r="10" spans="1:48" s="3" customFormat="1" ht="15" customHeight="1">
      <c r="B10" s="692" t="s">
        <v>368</v>
      </c>
      <c r="C10" s="692"/>
      <c r="D10" s="692"/>
      <c r="E10" s="692"/>
      <c r="F10" s="692"/>
      <c r="G10" s="692"/>
      <c r="H10" s="692"/>
      <c r="I10" s="819">
        <v>21236</v>
      </c>
      <c r="J10" s="819"/>
      <c r="K10" s="819"/>
      <c r="L10" s="819"/>
      <c r="M10" s="819"/>
      <c r="N10" s="819"/>
      <c r="O10" s="679">
        <v>9005</v>
      </c>
      <c r="P10" s="679"/>
      <c r="Q10" s="679"/>
      <c r="R10" s="679"/>
      <c r="S10" s="679"/>
      <c r="T10" s="680"/>
      <c r="U10" s="607">
        <f>IF(ISERROR(O10/I10)=TRUE,"",ROUND(O10/I10*100,1))</f>
        <v>42.4</v>
      </c>
      <c r="V10" s="525"/>
      <c r="W10" s="525"/>
      <c r="X10" s="525"/>
      <c r="Y10" s="525"/>
      <c r="Z10" s="641"/>
      <c r="AA10" s="686">
        <v>12231</v>
      </c>
      <c r="AB10" s="686"/>
      <c r="AC10" s="686"/>
      <c r="AD10" s="686"/>
      <c r="AE10" s="686"/>
      <c r="AF10" s="686"/>
      <c r="AG10" s="607">
        <f>IF(ISERR(AA10/I10)=TRUE,"",ROUND(AA10/I10*100,1))</f>
        <v>57.6</v>
      </c>
      <c r="AH10" s="525"/>
      <c r="AI10" s="525"/>
      <c r="AJ10" s="525"/>
      <c r="AK10" s="525"/>
      <c r="AL10" s="641"/>
      <c r="AM10" s="8"/>
      <c r="AN10" s="32"/>
      <c r="AO10" s="32"/>
      <c r="AP10" s="32"/>
      <c r="AQ10" s="7"/>
      <c r="AR10" s="53"/>
      <c r="AS10" s="53"/>
      <c r="AT10" s="53"/>
    </row>
    <row r="11" spans="1:48" s="3" customFormat="1" ht="14.25">
      <c r="A11" s="1"/>
      <c r="C11" s="8"/>
      <c r="D11" s="8"/>
      <c r="E11" s="8"/>
      <c r="F11" s="8"/>
      <c r="G11" s="8"/>
      <c r="H11" s="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8"/>
      <c r="V11" s="8"/>
      <c r="W11" s="8"/>
      <c r="X11" s="8"/>
      <c r="Y11" s="8"/>
      <c r="AD11" s="271" t="s">
        <v>323</v>
      </c>
      <c r="AE11" s="271"/>
      <c r="AF11" s="271"/>
      <c r="AG11" s="271"/>
      <c r="AH11" s="271"/>
      <c r="AI11" s="271"/>
      <c r="AJ11" s="271"/>
      <c r="AK11" s="271"/>
      <c r="AL11" s="271"/>
      <c r="AS11" s="12"/>
      <c r="AT11" s="12"/>
      <c r="AU11" s="50"/>
      <c r="AV11" s="51"/>
    </row>
    <row r="12" spans="1:48" s="3" customFormat="1" ht="12">
      <c r="A12" s="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30"/>
      <c r="AK12" s="30"/>
      <c r="AL12" s="30"/>
      <c r="AM12" s="30"/>
      <c r="AN12" s="30"/>
      <c r="AO12" s="30"/>
      <c r="AP12" s="30"/>
      <c r="AQ12" s="31"/>
      <c r="AR12" s="30"/>
      <c r="AS12" s="34"/>
      <c r="AT12" s="34"/>
      <c r="AU12" s="50"/>
      <c r="AV12" s="51"/>
    </row>
    <row r="13" spans="1:48" s="3" customFormat="1" ht="12">
      <c r="A13" s="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8"/>
      <c r="AP13" s="8"/>
      <c r="AR13" s="34"/>
      <c r="AS13" s="34"/>
      <c r="AT13" s="34"/>
      <c r="AU13" s="50"/>
      <c r="AV13" s="51"/>
    </row>
    <row r="14" spans="1:48" ht="13.5">
      <c r="A14" s="229" t="s">
        <v>306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</row>
    <row r="15" spans="1:48" s="3" customFormat="1" ht="1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2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7"/>
    </row>
    <row r="16" spans="1:48" s="3" customFormat="1" ht="15" customHeight="1">
      <c r="A16" s="2"/>
      <c r="B16" s="780" t="s">
        <v>32</v>
      </c>
      <c r="C16" s="780"/>
      <c r="D16" s="780"/>
      <c r="E16" s="780"/>
      <c r="F16" s="780"/>
      <c r="G16" s="780"/>
      <c r="H16" s="823" t="s">
        <v>215</v>
      </c>
      <c r="I16" s="823"/>
      <c r="J16" s="823"/>
      <c r="K16" s="823"/>
      <c r="L16" s="823"/>
      <c r="M16" s="823"/>
      <c r="N16" s="823"/>
      <c r="O16" s="823"/>
      <c r="P16" s="823"/>
      <c r="Q16" s="823"/>
      <c r="R16" s="823"/>
      <c r="S16" s="823"/>
      <c r="T16" s="823"/>
      <c r="U16" s="823"/>
      <c r="V16" s="823"/>
      <c r="W16" s="823"/>
      <c r="X16" s="823"/>
      <c r="Y16" s="823"/>
      <c r="Z16" s="823"/>
      <c r="AA16" s="823" t="s">
        <v>216</v>
      </c>
      <c r="AB16" s="823"/>
      <c r="AC16" s="823"/>
      <c r="AD16" s="823"/>
      <c r="AE16" s="823"/>
      <c r="AF16" s="823"/>
      <c r="AG16" s="823"/>
      <c r="AH16" s="823"/>
      <c r="AI16" s="823"/>
      <c r="AJ16" s="823"/>
      <c r="AK16" s="823"/>
      <c r="AL16" s="823"/>
      <c r="AM16" s="823"/>
      <c r="AN16" s="823"/>
      <c r="AO16" s="823"/>
      <c r="AP16" s="823"/>
      <c r="AQ16" s="823"/>
      <c r="AR16" s="823"/>
      <c r="AS16" s="823"/>
      <c r="AT16" s="2"/>
    </row>
    <row r="17" spans="1:54" s="2" customFormat="1" ht="15" customHeight="1">
      <c r="B17" s="824"/>
      <c r="C17" s="824"/>
      <c r="D17" s="824"/>
      <c r="E17" s="824"/>
      <c r="F17" s="824"/>
      <c r="G17" s="824"/>
      <c r="H17" s="825" t="s">
        <v>213</v>
      </c>
      <c r="I17" s="825"/>
      <c r="J17" s="825"/>
      <c r="K17" s="825"/>
      <c r="L17" s="826" t="s">
        <v>214</v>
      </c>
      <c r="M17" s="827"/>
      <c r="N17" s="827"/>
      <c r="O17" s="828"/>
      <c r="P17" s="697" t="s">
        <v>217</v>
      </c>
      <c r="Q17" s="697"/>
      <c r="R17" s="697"/>
      <c r="S17" s="697"/>
      <c r="T17" s="697"/>
      <c r="U17" s="697"/>
      <c r="V17" s="697"/>
      <c r="W17" s="826" t="s">
        <v>214</v>
      </c>
      <c r="X17" s="827"/>
      <c r="Y17" s="827"/>
      <c r="Z17" s="828"/>
      <c r="AA17" s="825" t="s">
        <v>213</v>
      </c>
      <c r="AB17" s="825"/>
      <c r="AC17" s="825"/>
      <c r="AD17" s="825"/>
      <c r="AE17" s="826" t="s">
        <v>214</v>
      </c>
      <c r="AF17" s="827"/>
      <c r="AG17" s="827"/>
      <c r="AH17" s="828"/>
      <c r="AI17" s="697" t="s">
        <v>217</v>
      </c>
      <c r="AJ17" s="697"/>
      <c r="AK17" s="697"/>
      <c r="AL17" s="697"/>
      <c r="AM17" s="697"/>
      <c r="AN17" s="697"/>
      <c r="AO17" s="697"/>
      <c r="AP17" s="826" t="s">
        <v>214</v>
      </c>
      <c r="AQ17" s="827"/>
      <c r="AR17" s="827"/>
      <c r="AS17" s="828"/>
    </row>
    <row r="18" spans="1:54" s="2" customFormat="1" ht="15" customHeight="1">
      <c r="B18" s="781" t="s">
        <v>35</v>
      </c>
      <c r="C18" s="781"/>
      <c r="D18" s="781"/>
      <c r="E18" s="781"/>
      <c r="F18" s="781"/>
      <c r="G18" s="781"/>
      <c r="H18" s="829" t="s">
        <v>218</v>
      </c>
      <c r="I18" s="829"/>
      <c r="J18" s="829"/>
      <c r="K18" s="830"/>
      <c r="L18" s="829" t="s">
        <v>219</v>
      </c>
      <c r="M18" s="831"/>
      <c r="N18" s="831"/>
      <c r="O18" s="832"/>
      <c r="P18" s="830" t="s">
        <v>220</v>
      </c>
      <c r="Q18" s="830"/>
      <c r="R18" s="830"/>
      <c r="S18" s="830"/>
      <c r="T18" s="830"/>
      <c r="U18" s="830"/>
      <c r="V18" s="830"/>
      <c r="W18" s="829" t="s">
        <v>219</v>
      </c>
      <c r="X18" s="831"/>
      <c r="Y18" s="831"/>
      <c r="Z18" s="832"/>
      <c r="AA18" s="833" t="s">
        <v>218</v>
      </c>
      <c r="AB18" s="833"/>
      <c r="AC18" s="833"/>
      <c r="AD18" s="833"/>
      <c r="AE18" s="829" t="s">
        <v>219</v>
      </c>
      <c r="AF18" s="831"/>
      <c r="AG18" s="831"/>
      <c r="AH18" s="832"/>
      <c r="AI18" s="830" t="s">
        <v>220</v>
      </c>
      <c r="AJ18" s="830"/>
      <c r="AK18" s="830"/>
      <c r="AL18" s="830"/>
      <c r="AM18" s="830"/>
      <c r="AN18" s="830"/>
      <c r="AO18" s="830"/>
      <c r="AP18" s="834" t="s">
        <v>219</v>
      </c>
      <c r="AQ18" s="835"/>
      <c r="AR18" s="835"/>
      <c r="AS18" s="836"/>
      <c r="AT18" s="23"/>
    </row>
    <row r="19" spans="1:54" s="3" customFormat="1" ht="15" customHeight="1">
      <c r="B19" s="657" t="s">
        <v>275</v>
      </c>
      <c r="C19" s="657"/>
      <c r="D19" s="657"/>
      <c r="E19" s="657"/>
      <c r="F19" s="657"/>
      <c r="G19" s="311"/>
      <c r="H19" s="837">
        <v>20480</v>
      </c>
      <c r="I19" s="837"/>
      <c r="J19" s="837"/>
      <c r="K19" s="838"/>
      <c r="L19" s="839">
        <f t="shared" ref="L19:L22" si="2">IF(ISERROR(H19/(H19+AA19))=TRUE,"",ROUND(H19/(H19+AA19)*100,1))</f>
        <v>92.2</v>
      </c>
      <c r="M19" s="839"/>
      <c r="N19" s="839"/>
      <c r="O19" s="840"/>
      <c r="P19" s="841">
        <v>1123760300</v>
      </c>
      <c r="Q19" s="841"/>
      <c r="R19" s="841"/>
      <c r="S19" s="841"/>
      <c r="T19" s="841"/>
      <c r="U19" s="841"/>
      <c r="V19" s="841"/>
      <c r="W19" s="842">
        <f t="shared" ref="W19:W22" si="3">IF(ISERROR(P19/(P19+AI19))=TRUE,"",ROUND(P19/(P19+AI19)*100,1))</f>
        <v>93.6</v>
      </c>
      <c r="X19" s="839"/>
      <c r="Y19" s="839"/>
      <c r="Z19" s="840"/>
      <c r="AA19" s="843">
        <v>1728</v>
      </c>
      <c r="AB19" s="844"/>
      <c r="AC19" s="844"/>
      <c r="AD19" s="845"/>
      <c r="AE19" s="842">
        <f t="shared" ref="AE19:AE22" si="4">IF(ISERROR(AA19/(H19+AA19))=TRUE,"",ROUND(AA19/(H19+AA19)*100,1))</f>
        <v>7.8</v>
      </c>
      <c r="AF19" s="839"/>
      <c r="AG19" s="839"/>
      <c r="AH19" s="840"/>
      <c r="AI19" s="846">
        <v>76862600</v>
      </c>
      <c r="AJ19" s="846"/>
      <c r="AK19" s="846"/>
      <c r="AL19" s="846"/>
      <c r="AM19" s="846"/>
      <c r="AN19" s="846"/>
      <c r="AO19" s="847"/>
      <c r="AP19" s="848">
        <f t="shared" ref="AP19:AP22" si="5">IF(ISERROR(AI19/(P19+AI19))=TRUE,"",ROUND(AI19/(P19+AI19)*100,1))</f>
        <v>6.4</v>
      </c>
      <c r="AQ19" s="849"/>
      <c r="AR19" s="849"/>
      <c r="AS19" s="850"/>
      <c r="AT19" s="8"/>
    </row>
    <row r="20" spans="1:54" s="3" customFormat="1" ht="15" customHeight="1">
      <c r="B20" s="657" t="s">
        <v>330</v>
      </c>
      <c r="C20" s="657"/>
      <c r="D20" s="657"/>
      <c r="E20" s="657"/>
      <c r="F20" s="657"/>
      <c r="G20" s="311"/>
      <c r="H20" s="837">
        <v>20599</v>
      </c>
      <c r="I20" s="837"/>
      <c r="J20" s="837"/>
      <c r="K20" s="838"/>
      <c r="L20" s="839">
        <f t="shared" si="2"/>
        <v>92.9</v>
      </c>
      <c r="M20" s="839"/>
      <c r="N20" s="839"/>
      <c r="O20" s="840"/>
      <c r="P20" s="841">
        <v>1177881500</v>
      </c>
      <c r="Q20" s="841"/>
      <c r="R20" s="841"/>
      <c r="S20" s="841"/>
      <c r="T20" s="841"/>
      <c r="U20" s="841"/>
      <c r="V20" s="841"/>
      <c r="W20" s="842">
        <f t="shared" si="3"/>
        <v>94.2</v>
      </c>
      <c r="X20" s="839"/>
      <c r="Y20" s="839"/>
      <c r="Z20" s="840"/>
      <c r="AA20" s="837">
        <v>1575</v>
      </c>
      <c r="AB20" s="851"/>
      <c r="AC20" s="851"/>
      <c r="AD20" s="852"/>
      <c r="AE20" s="842">
        <f t="shared" si="4"/>
        <v>7.1</v>
      </c>
      <c r="AF20" s="839"/>
      <c r="AG20" s="839"/>
      <c r="AH20" s="840"/>
      <c r="AI20" s="846">
        <v>72297400</v>
      </c>
      <c r="AJ20" s="846"/>
      <c r="AK20" s="846"/>
      <c r="AL20" s="846"/>
      <c r="AM20" s="846"/>
      <c r="AN20" s="846"/>
      <c r="AO20" s="847"/>
      <c r="AP20" s="842">
        <f t="shared" si="5"/>
        <v>5.8</v>
      </c>
      <c r="AQ20" s="839"/>
      <c r="AR20" s="839"/>
      <c r="AS20" s="840"/>
      <c r="AT20" s="8"/>
    </row>
    <row r="21" spans="1:54" s="3" customFormat="1" ht="15" customHeight="1">
      <c r="B21" s="657" t="s">
        <v>328</v>
      </c>
      <c r="C21" s="657"/>
      <c r="D21" s="657"/>
      <c r="E21" s="657"/>
      <c r="F21" s="657"/>
      <c r="G21" s="311"/>
      <c r="H21" s="837">
        <v>20663</v>
      </c>
      <c r="I21" s="837"/>
      <c r="J21" s="837"/>
      <c r="K21" s="838"/>
      <c r="L21" s="839">
        <f t="shared" si="2"/>
        <v>93.3</v>
      </c>
      <c r="M21" s="839"/>
      <c r="N21" s="839"/>
      <c r="O21" s="840"/>
      <c r="P21" s="841">
        <v>1145491800</v>
      </c>
      <c r="Q21" s="841"/>
      <c r="R21" s="841"/>
      <c r="S21" s="841"/>
      <c r="T21" s="841"/>
      <c r="U21" s="841"/>
      <c r="V21" s="841"/>
      <c r="W21" s="842">
        <f t="shared" si="3"/>
        <v>94.3</v>
      </c>
      <c r="X21" s="839"/>
      <c r="Y21" s="839"/>
      <c r="Z21" s="840"/>
      <c r="AA21" s="837">
        <v>1474</v>
      </c>
      <c r="AB21" s="851"/>
      <c r="AC21" s="851"/>
      <c r="AD21" s="852"/>
      <c r="AE21" s="842">
        <f t="shared" si="4"/>
        <v>6.7</v>
      </c>
      <c r="AF21" s="839"/>
      <c r="AG21" s="839"/>
      <c r="AH21" s="840"/>
      <c r="AI21" s="846">
        <v>69698200</v>
      </c>
      <c r="AJ21" s="846"/>
      <c r="AK21" s="846"/>
      <c r="AL21" s="846"/>
      <c r="AM21" s="846"/>
      <c r="AN21" s="846"/>
      <c r="AO21" s="847"/>
      <c r="AP21" s="842">
        <f t="shared" si="5"/>
        <v>5.7</v>
      </c>
      <c r="AQ21" s="839"/>
      <c r="AR21" s="839"/>
      <c r="AS21" s="840"/>
      <c r="AT21" s="8"/>
    </row>
    <row r="22" spans="1:54" s="2" customFormat="1" ht="15" customHeight="1">
      <c r="B22" s="657" t="s">
        <v>352</v>
      </c>
      <c r="C22" s="657"/>
      <c r="D22" s="657"/>
      <c r="E22" s="657"/>
      <c r="F22" s="657"/>
      <c r="G22" s="657"/>
      <c r="H22" s="837">
        <v>20684</v>
      </c>
      <c r="I22" s="837"/>
      <c r="J22" s="837"/>
      <c r="K22" s="838"/>
      <c r="L22" s="839">
        <f t="shared" si="2"/>
        <v>93.8</v>
      </c>
      <c r="M22" s="839"/>
      <c r="N22" s="839"/>
      <c r="O22" s="840"/>
      <c r="P22" s="841">
        <v>1138856000</v>
      </c>
      <c r="Q22" s="841"/>
      <c r="R22" s="841"/>
      <c r="S22" s="841"/>
      <c r="T22" s="841"/>
      <c r="U22" s="841"/>
      <c r="V22" s="841"/>
      <c r="W22" s="842">
        <f t="shared" si="3"/>
        <v>94.4</v>
      </c>
      <c r="X22" s="839"/>
      <c r="Y22" s="839"/>
      <c r="Z22" s="840"/>
      <c r="AA22" s="837">
        <v>1362</v>
      </c>
      <c r="AB22" s="851"/>
      <c r="AC22" s="851"/>
      <c r="AD22" s="852"/>
      <c r="AE22" s="842">
        <f t="shared" si="4"/>
        <v>6.2</v>
      </c>
      <c r="AF22" s="839"/>
      <c r="AG22" s="839"/>
      <c r="AH22" s="840"/>
      <c r="AI22" s="846">
        <v>67998500</v>
      </c>
      <c r="AJ22" s="846"/>
      <c r="AK22" s="846"/>
      <c r="AL22" s="846"/>
      <c r="AM22" s="846"/>
      <c r="AN22" s="846"/>
      <c r="AO22" s="847"/>
      <c r="AP22" s="842">
        <f t="shared" si="5"/>
        <v>5.6</v>
      </c>
      <c r="AQ22" s="839"/>
      <c r="AR22" s="839"/>
      <c r="AS22" s="840"/>
      <c r="AT22" s="23"/>
    </row>
    <row r="23" spans="1:54" s="3" customFormat="1" ht="15" customHeight="1">
      <c r="B23" s="692" t="s">
        <v>368</v>
      </c>
      <c r="C23" s="692"/>
      <c r="D23" s="692"/>
      <c r="E23" s="692"/>
      <c r="F23" s="692"/>
      <c r="G23" s="692"/>
      <c r="H23" s="853">
        <v>22475</v>
      </c>
      <c r="I23" s="853"/>
      <c r="J23" s="853"/>
      <c r="K23" s="854"/>
      <c r="L23" s="855">
        <f>IF(ISERROR(H23/(H23+AA23))=TRUE,"",ROUND(H23/(H23+AA23)*100,1))</f>
        <v>93.8</v>
      </c>
      <c r="M23" s="855"/>
      <c r="N23" s="855"/>
      <c r="O23" s="856"/>
      <c r="P23" s="857">
        <v>1130471300</v>
      </c>
      <c r="Q23" s="857"/>
      <c r="R23" s="857"/>
      <c r="S23" s="857"/>
      <c r="T23" s="857"/>
      <c r="U23" s="857"/>
      <c r="V23" s="857"/>
      <c r="W23" s="858">
        <f>IF(ISERROR(P23/(P23+AI23))=TRUE,"",ROUND(P23/(P23+AI23)*100,1))</f>
        <v>94</v>
      </c>
      <c r="X23" s="855"/>
      <c r="Y23" s="855"/>
      <c r="Z23" s="856"/>
      <c r="AA23" s="859">
        <v>1477</v>
      </c>
      <c r="AB23" s="859"/>
      <c r="AC23" s="859"/>
      <c r="AD23" s="859"/>
      <c r="AE23" s="858">
        <f>IF(ISERROR(AA23/(H23+AA23))=TRUE,"",ROUND(AA23/(H23+AA23)*100,1))</f>
        <v>6.2</v>
      </c>
      <c r="AF23" s="855"/>
      <c r="AG23" s="855"/>
      <c r="AH23" s="856"/>
      <c r="AI23" s="860">
        <v>72737600</v>
      </c>
      <c r="AJ23" s="860"/>
      <c r="AK23" s="860"/>
      <c r="AL23" s="860"/>
      <c r="AM23" s="860"/>
      <c r="AN23" s="860"/>
      <c r="AO23" s="861"/>
      <c r="AP23" s="858">
        <f>IF(ISERROR(AI23/(P23+AI23))=TRUE,"",ROUND(AI23/(P23+AI23)*100,1))</f>
        <v>6</v>
      </c>
      <c r="AQ23" s="855"/>
      <c r="AR23" s="855"/>
      <c r="AS23" s="856"/>
      <c r="AT23" s="8"/>
    </row>
    <row r="24" spans="1:54" ht="13.7" customHeight="1"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271" t="s">
        <v>323</v>
      </c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BB24" s="6"/>
    </row>
    <row r="25" spans="1:54" ht="13.5">
      <c r="B25" s="865" t="s">
        <v>221</v>
      </c>
      <c r="C25" s="865"/>
      <c r="D25" s="865"/>
      <c r="E25" s="865"/>
      <c r="F25" s="865"/>
      <c r="G25" s="865"/>
      <c r="H25" s="865"/>
      <c r="I25" s="865"/>
      <c r="J25" s="865"/>
      <c r="K25" s="865"/>
      <c r="L25" s="865"/>
      <c r="M25" s="865"/>
      <c r="N25" s="865"/>
      <c r="O25" s="865"/>
      <c r="P25" s="865"/>
      <c r="Q25" s="865"/>
      <c r="R25" s="865"/>
      <c r="S25" s="865"/>
      <c r="T25" s="865"/>
      <c r="U25" s="865"/>
      <c r="V25" s="865"/>
      <c r="W25" s="865"/>
      <c r="X25" s="865"/>
      <c r="Y25" s="865"/>
      <c r="Z25" s="865"/>
    </row>
    <row r="26" spans="1:54" ht="13.7" customHeight="1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54" ht="13.7" customHeight="1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54" ht="13.5">
      <c r="A28" s="229" t="s">
        <v>307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</row>
    <row r="29" spans="1:54" s="2" customFormat="1" ht="1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54" s="2" customFormat="1" ht="15" customHeight="1">
      <c r="B30" s="783" t="s">
        <v>2</v>
      </c>
      <c r="C30" s="783"/>
      <c r="D30" s="783"/>
      <c r="E30" s="783"/>
      <c r="F30" s="783"/>
      <c r="G30" s="783"/>
      <c r="H30" s="783"/>
      <c r="I30" s="783"/>
      <c r="J30" s="783" t="s">
        <v>120</v>
      </c>
      <c r="K30" s="783"/>
      <c r="L30" s="783"/>
      <c r="M30" s="783"/>
      <c r="N30" s="783"/>
      <c r="O30" s="783"/>
      <c r="P30" s="783"/>
      <c r="Q30" s="783"/>
      <c r="R30" s="783"/>
      <c r="S30" s="783" t="s">
        <v>222</v>
      </c>
      <c r="T30" s="783"/>
      <c r="U30" s="783"/>
      <c r="V30" s="783"/>
      <c r="W30" s="783"/>
      <c r="X30" s="783"/>
      <c r="Y30" s="783"/>
      <c r="Z30" s="783"/>
      <c r="AA30" s="783"/>
      <c r="AB30" s="783" t="s">
        <v>125</v>
      </c>
      <c r="AC30" s="783"/>
      <c r="AD30" s="783"/>
      <c r="AE30" s="783"/>
      <c r="AF30" s="783"/>
      <c r="AG30" s="783"/>
      <c r="AH30" s="783"/>
      <c r="AI30" s="783"/>
      <c r="AJ30" s="745"/>
      <c r="AK30" s="866" t="s">
        <v>126</v>
      </c>
      <c r="AL30" s="866"/>
      <c r="AM30" s="866"/>
      <c r="AN30" s="866"/>
      <c r="AO30" s="866"/>
      <c r="AP30" s="866"/>
      <c r="AQ30" s="866"/>
      <c r="AR30" s="866"/>
      <c r="AS30" s="867"/>
      <c r="AT30" s="23"/>
    </row>
    <row r="31" spans="1:54" s="2" customFormat="1" ht="15" customHeight="1">
      <c r="B31" s="657" t="s">
        <v>275</v>
      </c>
      <c r="C31" s="657"/>
      <c r="D31" s="657"/>
      <c r="E31" s="657"/>
      <c r="F31" s="657"/>
      <c r="G31" s="657"/>
      <c r="H31" s="657"/>
      <c r="I31" s="657"/>
      <c r="J31" s="756">
        <v>1250178900</v>
      </c>
      <c r="K31" s="756"/>
      <c r="L31" s="756"/>
      <c r="M31" s="756"/>
      <c r="N31" s="756"/>
      <c r="O31" s="756"/>
      <c r="P31" s="756"/>
      <c r="Q31" s="756"/>
      <c r="R31" s="756"/>
      <c r="S31" s="756">
        <v>1246430806</v>
      </c>
      <c r="T31" s="756"/>
      <c r="U31" s="756"/>
      <c r="V31" s="756"/>
      <c r="W31" s="756"/>
      <c r="X31" s="756"/>
      <c r="Y31" s="756"/>
      <c r="Z31" s="756"/>
      <c r="AA31" s="756"/>
      <c r="AB31" s="756">
        <v>3748094</v>
      </c>
      <c r="AC31" s="756"/>
      <c r="AD31" s="756"/>
      <c r="AE31" s="756"/>
      <c r="AF31" s="756"/>
      <c r="AG31" s="756"/>
      <c r="AH31" s="756"/>
      <c r="AI31" s="756"/>
      <c r="AJ31" s="755"/>
      <c r="AK31" s="868">
        <f t="shared" ref="AK31:AK33" si="6">ROUND(S31/J31,3)</f>
        <v>0.997</v>
      </c>
      <c r="AL31" s="869"/>
      <c r="AM31" s="869"/>
      <c r="AN31" s="869"/>
      <c r="AO31" s="869"/>
      <c r="AP31" s="869"/>
      <c r="AQ31" s="869"/>
      <c r="AR31" s="869"/>
      <c r="AS31" s="870"/>
      <c r="AT31" s="32"/>
      <c r="AU31" s="32"/>
    </row>
    <row r="32" spans="1:54" s="2" customFormat="1" ht="15" customHeight="1">
      <c r="B32" s="657" t="s">
        <v>330</v>
      </c>
      <c r="C32" s="657"/>
      <c r="D32" s="657"/>
      <c r="E32" s="657"/>
      <c r="F32" s="657"/>
      <c r="G32" s="657"/>
      <c r="H32" s="657"/>
      <c r="I32" s="657"/>
      <c r="J32" s="756">
        <v>1233690800</v>
      </c>
      <c r="K32" s="756"/>
      <c r="L32" s="756"/>
      <c r="M32" s="756"/>
      <c r="N32" s="756"/>
      <c r="O32" s="756"/>
      <c r="P32" s="756"/>
      <c r="Q32" s="756"/>
      <c r="R32" s="756"/>
      <c r="S32" s="756">
        <v>1230074206</v>
      </c>
      <c r="T32" s="756"/>
      <c r="U32" s="756"/>
      <c r="V32" s="756"/>
      <c r="W32" s="756"/>
      <c r="X32" s="756"/>
      <c r="Y32" s="756"/>
      <c r="Z32" s="756"/>
      <c r="AA32" s="756"/>
      <c r="AB32" s="756">
        <v>3616594</v>
      </c>
      <c r="AC32" s="756"/>
      <c r="AD32" s="756"/>
      <c r="AE32" s="756"/>
      <c r="AF32" s="756"/>
      <c r="AG32" s="756"/>
      <c r="AH32" s="756"/>
      <c r="AI32" s="756"/>
      <c r="AJ32" s="755"/>
      <c r="AK32" s="862">
        <f t="shared" si="6"/>
        <v>0.997</v>
      </c>
      <c r="AL32" s="863"/>
      <c r="AM32" s="863"/>
      <c r="AN32" s="863"/>
      <c r="AO32" s="863"/>
      <c r="AP32" s="863"/>
      <c r="AQ32" s="863"/>
      <c r="AR32" s="863"/>
      <c r="AS32" s="864"/>
      <c r="AT32" s="32"/>
      <c r="AU32" s="32"/>
    </row>
    <row r="33" spans="1:59" s="2" customFormat="1" ht="15" customHeight="1">
      <c r="B33" s="657" t="s">
        <v>328</v>
      </c>
      <c r="C33" s="657"/>
      <c r="D33" s="657"/>
      <c r="E33" s="657"/>
      <c r="F33" s="657"/>
      <c r="G33" s="657"/>
      <c r="H33" s="657"/>
      <c r="I33" s="657"/>
      <c r="J33" s="756">
        <v>1215190000</v>
      </c>
      <c r="K33" s="756"/>
      <c r="L33" s="756"/>
      <c r="M33" s="756"/>
      <c r="N33" s="756"/>
      <c r="O33" s="756"/>
      <c r="P33" s="756"/>
      <c r="Q33" s="756"/>
      <c r="R33" s="756"/>
      <c r="S33" s="756">
        <v>1211961500</v>
      </c>
      <c r="T33" s="756"/>
      <c r="U33" s="756"/>
      <c r="V33" s="756"/>
      <c r="W33" s="756"/>
      <c r="X33" s="756"/>
      <c r="Y33" s="756"/>
      <c r="Z33" s="756"/>
      <c r="AA33" s="756"/>
      <c r="AB33" s="756">
        <v>3228500</v>
      </c>
      <c r="AC33" s="756"/>
      <c r="AD33" s="756"/>
      <c r="AE33" s="756"/>
      <c r="AF33" s="756"/>
      <c r="AG33" s="756"/>
      <c r="AH33" s="756"/>
      <c r="AI33" s="756"/>
      <c r="AJ33" s="755"/>
      <c r="AK33" s="862">
        <f t="shared" si="6"/>
        <v>0.997</v>
      </c>
      <c r="AL33" s="863"/>
      <c r="AM33" s="863"/>
      <c r="AN33" s="863"/>
      <c r="AO33" s="863"/>
      <c r="AP33" s="863"/>
      <c r="AQ33" s="863"/>
      <c r="AR33" s="863"/>
      <c r="AS33" s="864"/>
      <c r="AT33" s="32"/>
      <c r="AU33" s="32"/>
    </row>
    <row r="34" spans="1:59" s="2" customFormat="1" ht="15" customHeight="1">
      <c r="B34" s="657" t="s">
        <v>352</v>
      </c>
      <c r="C34" s="657"/>
      <c r="D34" s="657"/>
      <c r="E34" s="657"/>
      <c r="F34" s="657"/>
      <c r="G34" s="657"/>
      <c r="H34" s="657"/>
      <c r="I34" s="657"/>
      <c r="J34" s="756">
        <v>1210003400</v>
      </c>
      <c r="K34" s="756"/>
      <c r="L34" s="756"/>
      <c r="M34" s="756"/>
      <c r="N34" s="756"/>
      <c r="O34" s="756"/>
      <c r="P34" s="756"/>
      <c r="Q34" s="756"/>
      <c r="R34" s="756"/>
      <c r="S34" s="756">
        <v>1206854500</v>
      </c>
      <c r="T34" s="756"/>
      <c r="U34" s="756"/>
      <c r="V34" s="756"/>
      <c r="W34" s="756"/>
      <c r="X34" s="756"/>
      <c r="Y34" s="756"/>
      <c r="Z34" s="756"/>
      <c r="AA34" s="756"/>
      <c r="AB34" s="756">
        <v>3148900</v>
      </c>
      <c r="AC34" s="756"/>
      <c r="AD34" s="756"/>
      <c r="AE34" s="756"/>
      <c r="AF34" s="756"/>
      <c r="AG34" s="756"/>
      <c r="AH34" s="756"/>
      <c r="AI34" s="756"/>
      <c r="AJ34" s="755"/>
      <c r="AK34" s="862">
        <f>ROUND(S34/J34,3)</f>
        <v>0.997</v>
      </c>
      <c r="AL34" s="863"/>
      <c r="AM34" s="863"/>
      <c r="AN34" s="863"/>
      <c r="AO34" s="863"/>
      <c r="AP34" s="863"/>
      <c r="AQ34" s="863"/>
      <c r="AR34" s="863"/>
      <c r="AS34" s="864"/>
      <c r="AT34" s="7"/>
      <c r="AU34" s="7"/>
    </row>
    <row r="35" spans="1:59" s="2" customFormat="1" ht="15" customHeight="1">
      <c r="B35" s="692" t="s">
        <v>368</v>
      </c>
      <c r="C35" s="692"/>
      <c r="D35" s="692"/>
      <c r="E35" s="692"/>
      <c r="F35" s="692"/>
      <c r="G35" s="692"/>
      <c r="H35" s="692"/>
      <c r="I35" s="692"/>
      <c r="J35" s="756">
        <v>1203208900</v>
      </c>
      <c r="K35" s="756"/>
      <c r="L35" s="756"/>
      <c r="M35" s="756"/>
      <c r="N35" s="756"/>
      <c r="O35" s="756"/>
      <c r="P35" s="756"/>
      <c r="Q35" s="756"/>
      <c r="R35" s="756"/>
      <c r="S35" s="756">
        <v>1199922020</v>
      </c>
      <c r="T35" s="756"/>
      <c r="U35" s="756"/>
      <c r="V35" s="756"/>
      <c r="W35" s="756"/>
      <c r="X35" s="756"/>
      <c r="Y35" s="756"/>
      <c r="Z35" s="756"/>
      <c r="AA35" s="756"/>
      <c r="AB35" s="871">
        <v>3286880</v>
      </c>
      <c r="AC35" s="871"/>
      <c r="AD35" s="871"/>
      <c r="AE35" s="871"/>
      <c r="AF35" s="871"/>
      <c r="AG35" s="871"/>
      <c r="AH35" s="871"/>
      <c r="AI35" s="871"/>
      <c r="AJ35" s="872"/>
      <c r="AK35" s="873">
        <f>ROUND(S35/J35,3)</f>
        <v>0.997</v>
      </c>
      <c r="AL35" s="874"/>
      <c r="AM35" s="874"/>
      <c r="AN35" s="874"/>
      <c r="AO35" s="874"/>
      <c r="AP35" s="874"/>
      <c r="AQ35" s="874"/>
      <c r="AR35" s="874"/>
      <c r="AS35" s="875"/>
      <c r="AT35" s="32"/>
      <c r="AU35" s="32"/>
      <c r="AV35" s="32"/>
      <c r="AW35" s="32"/>
    </row>
    <row r="36" spans="1:59" ht="13.7" customHeight="1">
      <c r="A36" s="5"/>
      <c r="C36" s="29"/>
      <c r="D36" s="29"/>
      <c r="E36" s="29"/>
      <c r="F36" s="29"/>
      <c r="G36" s="29"/>
      <c r="H36" s="29"/>
      <c r="I36" s="29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29"/>
      <c r="AJ36" s="29" t="s">
        <v>323</v>
      </c>
      <c r="AM36" s="29"/>
    </row>
    <row r="37" spans="1:59" ht="13.7" customHeight="1">
      <c r="B37" s="29" t="s">
        <v>349</v>
      </c>
    </row>
    <row r="38" spans="1:59" ht="13.5">
      <c r="B38" s="29"/>
    </row>
    <row r="39" spans="1:59" ht="13.5">
      <c r="B39" s="29"/>
    </row>
    <row r="40" spans="1:59" ht="14.25">
      <c r="A40" s="583" t="s">
        <v>308</v>
      </c>
      <c r="B40" s="583"/>
      <c r="C40" s="583"/>
      <c r="D40" s="583"/>
      <c r="E40" s="583"/>
      <c r="F40" s="583"/>
      <c r="G40" s="583"/>
      <c r="H40" s="583"/>
      <c r="I40" s="583"/>
      <c r="J40" s="583"/>
      <c r="K40" s="583"/>
      <c r="L40" s="583"/>
      <c r="M40" s="583"/>
      <c r="N40" s="583"/>
      <c r="O40" s="583"/>
      <c r="P40" s="583"/>
      <c r="Q40" s="583"/>
      <c r="R40" s="583"/>
      <c r="S40" s="583"/>
      <c r="T40" s="583"/>
      <c r="U40" s="583"/>
      <c r="V40" s="583"/>
      <c r="W40" s="583"/>
      <c r="X40" s="583"/>
      <c r="Y40" s="583"/>
      <c r="Z40" s="583"/>
      <c r="AA40" s="583"/>
      <c r="AB40" s="583"/>
      <c r="AC40" s="583"/>
      <c r="AD40" s="583"/>
      <c r="AE40" s="583"/>
      <c r="AF40" s="583"/>
      <c r="AG40" s="583"/>
      <c r="AH40" s="583"/>
      <c r="AI40" s="583"/>
      <c r="AJ40" s="583"/>
      <c r="AK40" s="583"/>
      <c r="AL40" s="583"/>
      <c r="AM40" s="583"/>
      <c r="AN40" s="583"/>
      <c r="AO40" s="583"/>
      <c r="AP40" s="583"/>
      <c r="AQ40" s="583"/>
      <c r="AR40" s="583"/>
      <c r="AS40" s="583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12"/>
    </row>
    <row r="41" spans="1:59" s="2" customFormat="1" ht="12">
      <c r="A41" s="3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F41" s="7"/>
      <c r="AG41" s="312" t="s">
        <v>88</v>
      </c>
      <c r="AH41" s="312"/>
      <c r="AI41" s="312"/>
      <c r="AJ41" s="312"/>
      <c r="AK41" s="312"/>
      <c r="AL41" s="312"/>
      <c r="AM41" s="312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ht="15" customHeight="1">
      <c r="A42" s="38"/>
      <c r="B42" s="248" t="s">
        <v>223</v>
      </c>
      <c r="C42" s="248"/>
      <c r="D42" s="248"/>
      <c r="E42" s="248"/>
      <c r="F42" s="248"/>
      <c r="G42" s="248"/>
      <c r="H42" s="750"/>
      <c r="I42" s="867" t="s">
        <v>52</v>
      </c>
      <c r="J42" s="876"/>
      <c r="K42" s="876"/>
      <c r="L42" s="876"/>
      <c r="M42" s="876"/>
      <c r="N42" s="876"/>
      <c r="O42" s="876"/>
      <c r="P42" s="877"/>
      <c r="Q42" s="565" t="s">
        <v>224</v>
      </c>
      <c r="R42" s="565"/>
      <c r="S42" s="565"/>
      <c r="T42" s="565"/>
      <c r="U42" s="565"/>
      <c r="V42" s="565"/>
      <c r="W42" s="565"/>
      <c r="X42" s="565"/>
      <c r="Y42" s="565" t="s">
        <v>225</v>
      </c>
      <c r="Z42" s="565"/>
      <c r="AA42" s="565"/>
      <c r="AB42" s="565"/>
      <c r="AC42" s="565"/>
      <c r="AD42" s="565"/>
      <c r="AE42" s="565"/>
      <c r="AF42" s="565"/>
      <c r="AG42" s="565" t="s">
        <v>226</v>
      </c>
      <c r="AH42" s="565"/>
      <c r="AI42" s="565"/>
      <c r="AJ42" s="565"/>
      <c r="AK42" s="565"/>
      <c r="AL42" s="565"/>
      <c r="AM42" s="565"/>
      <c r="AN42" s="565"/>
    </row>
    <row r="43" spans="1:59" ht="15" customHeight="1">
      <c r="A43" s="38"/>
      <c r="B43" s="311" t="s">
        <v>275</v>
      </c>
      <c r="C43" s="312"/>
      <c r="D43" s="312"/>
      <c r="E43" s="312"/>
      <c r="F43" s="312"/>
      <c r="G43" s="312"/>
      <c r="H43" s="313"/>
      <c r="I43" s="681">
        <f>SUM(Q43:AN43,I51:AF51)</f>
        <v>4365908</v>
      </c>
      <c r="J43" s="682"/>
      <c r="K43" s="682"/>
      <c r="L43" s="682"/>
      <c r="M43" s="682"/>
      <c r="N43" s="682"/>
      <c r="O43" s="682"/>
      <c r="P43" s="683"/>
      <c r="Q43" s="878">
        <v>2137372</v>
      </c>
      <c r="R43" s="879"/>
      <c r="S43" s="879"/>
      <c r="T43" s="879"/>
      <c r="U43" s="879"/>
      <c r="V43" s="879"/>
      <c r="W43" s="879"/>
      <c r="X43" s="880"/>
      <c r="Y43" s="880">
        <v>621694</v>
      </c>
      <c r="Z43" s="880"/>
      <c r="AA43" s="880"/>
      <c r="AB43" s="880"/>
      <c r="AC43" s="880"/>
      <c r="AD43" s="880"/>
      <c r="AE43" s="880"/>
      <c r="AF43" s="880"/>
      <c r="AG43" s="878">
        <v>1381115</v>
      </c>
      <c r="AH43" s="879"/>
      <c r="AI43" s="879"/>
      <c r="AJ43" s="879"/>
      <c r="AK43" s="879"/>
      <c r="AL43" s="879"/>
      <c r="AM43" s="879"/>
      <c r="AN43" s="880"/>
    </row>
    <row r="44" spans="1:59" ht="15" customHeight="1">
      <c r="A44" s="38"/>
      <c r="B44" s="311" t="s">
        <v>371</v>
      </c>
      <c r="C44" s="312"/>
      <c r="D44" s="312"/>
      <c r="E44" s="312"/>
      <c r="F44" s="312"/>
      <c r="G44" s="312"/>
      <c r="H44" s="313"/>
      <c r="I44" s="651">
        <f t="shared" ref="I44:I46" si="7">SUM(Q44:AN44,I52:AF52)</f>
        <v>4429435</v>
      </c>
      <c r="J44" s="652"/>
      <c r="K44" s="652"/>
      <c r="L44" s="652"/>
      <c r="M44" s="652"/>
      <c r="N44" s="652"/>
      <c r="O44" s="652"/>
      <c r="P44" s="653"/>
      <c r="Q44" s="880">
        <v>2134751</v>
      </c>
      <c r="R44" s="880"/>
      <c r="S44" s="880"/>
      <c r="T44" s="880"/>
      <c r="U44" s="880"/>
      <c r="V44" s="880"/>
      <c r="W44" s="880"/>
      <c r="X44" s="880"/>
      <c r="Y44" s="880">
        <v>615428</v>
      </c>
      <c r="Z44" s="880"/>
      <c r="AA44" s="880"/>
      <c r="AB44" s="880"/>
      <c r="AC44" s="880"/>
      <c r="AD44" s="880"/>
      <c r="AE44" s="880"/>
      <c r="AF44" s="880"/>
      <c r="AG44" s="880">
        <v>1432182</v>
      </c>
      <c r="AH44" s="880"/>
      <c r="AI44" s="880"/>
      <c r="AJ44" s="880"/>
      <c r="AK44" s="880"/>
      <c r="AL44" s="880"/>
      <c r="AM44" s="880"/>
      <c r="AN44" s="880"/>
    </row>
    <row r="45" spans="1:59" ht="15" customHeight="1">
      <c r="A45" s="38"/>
      <c r="B45" s="311" t="s">
        <v>328</v>
      </c>
      <c r="C45" s="312"/>
      <c r="D45" s="312"/>
      <c r="E45" s="312"/>
      <c r="F45" s="312"/>
      <c r="G45" s="312"/>
      <c r="H45" s="313"/>
      <c r="I45" s="651">
        <f t="shared" si="7"/>
        <v>4599670</v>
      </c>
      <c r="J45" s="652"/>
      <c r="K45" s="652"/>
      <c r="L45" s="652"/>
      <c r="M45" s="652"/>
      <c r="N45" s="652"/>
      <c r="O45" s="652"/>
      <c r="P45" s="653"/>
      <c r="Q45" s="880">
        <v>2235795</v>
      </c>
      <c r="R45" s="880"/>
      <c r="S45" s="880"/>
      <c r="T45" s="880"/>
      <c r="U45" s="880"/>
      <c r="V45" s="880"/>
      <c r="W45" s="880"/>
      <c r="X45" s="880"/>
      <c r="Y45" s="880">
        <v>624098</v>
      </c>
      <c r="Z45" s="880"/>
      <c r="AA45" s="880"/>
      <c r="AB45" s="880"/>
      <c r="AC45" s="880"/>
      <c r="AD45" s="880"/>
      <c r="AE45" s="880"/>
      <c r="AF45" s="880"/>
      <c r="AG45" s="880">
        <v>1484788</v>
      </c>
      <c r="AH45" s="880"/>
      <c r="AI45" s="880"/>
      <c r="AJ45" s="880"/>
      <c r="AK45" s="880"/>
      <c r="AL45" s="880"/>
      <c r="AM45" s="880"/>
      <c r="AN45" s="880"/>
    </row>
    <row r="46" spans="1:59" ht="15" customHeight="1">
      <c r="A46" s="38"/>
      <c r="B46" s="657" t="s">
        <v>352</v>
      </c>
      <c r="C46" s="657"/>
      <c r="D46" s="657"/>
      <c r="E46" s="657"/>
      <c r="F46" s="657"/>
      <c r="G46" s="657"/>
      <c r="H46" s="657"/>
      <c r="I46" s="651">
        <f t="shared" si="7"/>
        <v>4615430</v>
      </c>
      <c r="J46" s="652"/>
      <c r="K46" s="652"/>
      <c r="L46" s="652"/>
      <c r="M46" s="652"/>
      <c r="N46" s="652"/>
      <c r="O46" s="652"/>
      <c r="P46" s="653"/>
      <c r="Q46" s="880">
        <v>2341356</v>
      </c>
      <c r="R46" s="880"/>
      <c r="S46" s="880"/>
      <c r="T46" s="880"/>
      <c r="U46" s="880"/>
      <c r="V46" s="880"/>
      <c r="W46" s="880"/>
      <c r="X46" s="880"/>
      <c r="Y46" s="880">
        <v>631972</v>
      </c>
      <c r="Z46" s="880"/>
      <c r="AA46" s="880"/>
      <c r="AB46" s="880"/>
      <c r="AC46" s="880"/>
      <c r="AD46" s="880"/>
      <c r="AE46" s="880"/>
      <c r="AF46" s="880"/>
      <c r="AG46" s="880">
        <v>1420875</v>
      </c>
      <c r="AH46" s="880"/>
      <c r="AI46" s="880"/>
      <c r="AJ46" s="880"/>
      <c r="AK46" s="880"/>
      <c r="AL46" s="880"/>
      <c r="AM46" s="880"/>
      <c r="AN46" s="880"/>
      <c r="AO46" s="6"/>
      <c r="AP46" s="6"/>
      <c r="AQ46" s="6"/>
      <c r="AR46" s="6"/>
      <c r="AS46" s="6"/>
      <c r="AT46" s="6"/>
      <c r="AU46" s="6"/>
      <c r="AV46" s="6"/>
      <c r="AW46" s="6"/>
    </row>
    <row r="47" spans="1:59" ht="15" customHeight="1">
      <c r="A47" s="38"/>
      <c r="B47" s="692" t="s">
        <v>368</v>
      </c>
      <c r="C47" s="692"/>
      <c r="D47" s="692"/>
      <c r="E47" s="692"/>
      <c r="F47" s="692"/>
      <c r="G47" s="692"/>
      <c r="H47" s="607"/>
      <c r="I47" s="690">
        <f>SUM(Q47:AN47,I55:AF55)</f>
        <v>4615820</v>
      </c>
      <c r="J47" s="661"/>
      <c r="K47" s="661"/>
      <c r="L47" s="661"/>
      <c r="M47" s="661"/>
      <c r="N47" s="661"/>
      <c r="O47" s="661"/>
      <c r="P47" s="662"/>
      <c r="Q47" s="881">
        <v>2421563</v>
      </c>
      <c r="R47" s="881"/>
      <c r="S47" s="881"/>
      <c r="T47" s="881"/>
      <c r="U47" s="881"/>
      <c r="V47" s="881"/>
      <c r="W47" s="881"/>
      <c r="X47" s="881"/>
      <c r="Y47" s="881">
        <v>633263</v>
      </c>
      <c r="Z47" s="881"/>
      <c r="AA47" s="881"/>
      <c r="AB47" s="881"/>
      <c r="AC47" s="881"/>
      <c r="AD47" s="881"/>
      <c r="AE47" s="881"/>
      <c r="AF47" s="881"/>
      <c r="AG47" s="881">
        <v>1371199</v>
      </c>
      <c r="AH47" s="881"/>
      <c r="AI47" s="881"/>
      <c r="AJ47" s="881"/>
      <c r="AK47" s="881"/>
      <c r="AL47" s="881"/>
      <c r="AM47" s="881"/>
      <c r="AN47" s="881"/>
    </row>
    <row r="48" spans="1:59" ht="13.7" customHeight="1">
      <c r="A48" s="38"/>
      <c r="B48" s="39"/>
      <c r="C48" s="39"/>
      <c r="D48" s="39"/>
      <c r="E48" s="39"/>
      <c r="F48" s="39"/>
      <c r="G48" s="39"/>
      <c r="H48" s="39"/>
      <c r="J48" s="22"/>
      <c r="K48" s="22"/>
      <c r="L48" s="22"/>
      <c r="M48" s="22"/>
      <c r="N48" s="22"/>
      <c r="O48" s="22"/>
      <c r="P48" s="22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</row>
    <row r="49" spans="1:61" ht="13.7" customHeight="1">
      <c r="A49" s="3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1"/>
      <c r="R49" s="7"/>
      <c r="S49" s="7"/>
      <c r="T49" s="7"/>
      <c r="U49" s="44"/>
      <c r="V49" s="21"/>
      <c r="W49" s="7"/>
      <c r="X49" s="7"/>
      <c r="Y49" s="7"/>
      <c r="Z49" s="6"/>
      <c r="AA49" s="21"/>
      <c r="AB49" s="7"/>
      <c r="AC49" s="7"/>
      <c r="AD49" s="7"/>
      <c r="AE49" s="44"/>
      <c r="AF49" s="21"/>
      <c r="AG49" s="7"/>
      <c r="AH49" s="7"/>
      <c r="AI49" s="7"/>
      <c r="AJ49" s="6"/>
      <c r="AK49" s="21"/>
      <c r="AL49" s="7"/>
      <c r="AM49" s="7"/>
      <c r="AN49" s="7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61" ht="24" customHeight="1">
      <c r="A50" s="38"/>
      <c r="B50" s="248" t="s">
        <v>223</v>
      </c>
      <c r="C50" s="248"/>
      <c r="D50" s="248"/>
      <c r="E50" s="248"/>
      <c r="F50" s="248"/>
      <c r="G50" s="248"/>
      <c r="H50" s="248"/>
      <c r="I50" s="882" t="s">
        <v>227</v>
      </c>
      <c r="J50" s="565"/>
      <c r="K50" s="565"/>
      <c r="L50" s="565"/>
      <c r="M50" s="565"/>
      <c r="N50" s="565"/>
      <c r="O50" s="565"/>
      <c r="P50" s="565"/>
      <c r="Q50" s="563" t="s">
        <v>228</v>
      </c>
      <c r="R50" s="563"/>
      <c r="S50" s="563"/>
      <c r="T50" s="563"/>
      <c r="U50" s="563"/>
      <c r="V50" s="563"/>
      <c r="W50" s="563"/>
      <c r="X50" s="563"/>
      <c r="Y50" s="565" t="s">
        <v>229</v>
      </c>
      <c r="Z50" s="565"/>
      <c r="AA50" s="565"/>
      <c r="AB50" s="565"/>
      <c r="AC50" s="565"/>
      <c r="AD50" s="565"/>
      <c r="AE50" s="565"/>
      <c r="AF50" s="565"/>
      <c r="AO50" s="20"/>
      <c r="AP50" s="20"/>
      <c r="AQ50" s="20"/>
      <c r="AR50" s="20"/>
      <c r="AS50" s="20"/>
      <c r="AT50" s="20"/>
      <c r="AU50" s="20"/>
      <c r="AV50" s="20"/>
      <c r="AW50" s="20"/>
    </row>
    <row r="51" spans="1:61" ht="15" customHeight="1">
      <c r="A51" s="38"/>
      <c r="B51" s="298" t="s">
        <v>275</v>
      </c>
      <c r="C51" s="299"/>
      <c r="D51" s="299"/>
      <c r="E51" s="299"/>
      <c r="F51" s="299"/>
      <c r="G51" s="299"/>
      <c r="H51" s="300"/>
      <c r="I51" s="880">
        <v>91877</v>
      </c>
      <c r="J51" s="880"/>
      <c r="K51" s="880"/>
      <c r="L51" s="880"/>
      <c r="M51" s="880"/>
      <c r="N51" s="880"/>
      <c r="O51" s="880"/>
      <c r="P51" s="880"/>
      <c r="Q51" s="880">
        <v>131345</v>
      </c>
      <c r="R51" s="880"/>
      <c r="S51" s="880"/>
      <c r="T51" s="880"/>
      <c r="U51" s="880"/>
      <c r="V51" s="880"/>
      <c r="W51" s="880"/>
      <c r="X51" s="880"/>
      <c r="Y51" s="880">
        <v>2505</v>
      </c>
      <c r="Z51" s="880"/>
      <c r="AA51" s="880"/>
      <c r="AB51" s="880"/>
      <c r="AC51" s="880"/>
      <c r="AD51" s="880"/>
      <c r="AE51" s="880"/>
      <c r="AF51" s="880"/>
      <c r="AO51" s="44"/>
      <c r="AP51" s="21"/>
      <c r="AQ51" s="7"/>
      <c r="AR51" s="7"/>
      <c r="AS51" s="6"/>
    </row>
    <row r="52" spans="1:61" ht="15" customHeight="1">
      <c r="A52" s="38"/>
      <c r="B52" s="311" t="s">
        <v>381</v>
      </c>
      <c r="C52" s="312"/>
      <c r="D52" s="312"/>
      <c r="E52" s="312"/>
      <c r="F52" s="312"/>
      <c r="G52" s="312"/>
      <c r="H52" s="313"/>
      <c r="I52" s="880">
        <v>109955</v>
      </c>
      <c r="J52" s="880"/>
      <c r="K52" s="880"/>
      <c r="L52" s="880"/>
      <c r="M52" s="880"/>
      <c r="N52" s="880"/>
      <c r="O52" s="880"/>
      <c r="P52" s="880"/>
      <c r="Q52" s="880">
        <v>134528</v>
      </c>
      <c r="R52" s="880"/>
      <c r="S52" s="880"/>
      <c r="T52" s="880"/>
      <c r="U52" s="880"/>
      <c r="V52" s="880"/>
      <c r="W52" s="880"/>
      <c r="X52" s="880"/>
      <c r="Y52" s="880">
        <v>2591</v>
      </c>
      <c r="Z52" s="880"/>
      <c r="AA52" s="880"/>
      <c r="AB52" s="880"/>
      <c r="AC52" s="880"/>
      <c r="AD52" s="880"/>
      <c r="AE52" s="880"/>
      <c r="AF52" s="880"/>
    </row>
    <row r="53" spans="1:61" ht="15" customHeight="1">
      <c r="A53" s="38"/>
      <c r="B53" s="311" t="s">
        <v>328</v>
      </c>
      <c r="C53" s="312"/>
      <c r="D53" s="312"/>
      <c r="E53" s="312"/>
      <c r="F53" s="312"/>
      <c r="G53" s="312"/>
      <c r="H53" s="313"/>
      <c r="I53" s="880">
        <v>121251</v>
      </c>
      <c r="J53" s="880"/>
      <c r="K53" s="880"/>
      <c r="L53" s="880"/>
      <c r="M53" s="880"/>
      <c r="N53" s="880"/>
      <c r="O53" s="880"/>
      <c r="P53" s="880"/>
      <c r="Q53" s="880">
        <v>131024</v>
      </c>
      <c r="R53" s="880"/>
      <c r="S53" s="880"/>
      <c r="T53" s="880"/>
      <c r="U53" s="880"/>
      <c r="V53" s="880"/>
      <c r="W53" s="880"/>
      <c r="X53" s="880"/>
      <c r="Y53" s="880">
        <v>2714</v>
      </c>
      <c r="Z53" s="880"/>
      <c r="AA53" s="880"/>
      <c r="AB53" s="880"/>
      <c r="AC53" s="880"/>
      <c r="AD53" s="880"/>
      <c r="AE53" s="880"/>
      <c r="AF53" s="880"/>
    </row>
    <row r="54" spans="1:61" ht="15" customHeight="1">
      <c r="A54" s="38"/>
      <c r="B54" s="657" t="s">
        <v>352</v>
      </c>
      <c r="C54" s="657"/>
      <c r="D54" s="657"/>
      <c r="E54" s="657"/>
      <c r="F54" s="657"/>
      <c r="G54" s="657"/>
      <c r="H54" s="657"/>
      <c r="I54" s="880">
        <v>116964</v>
      </c>
      <c r="J54" s="880"/>
      <c r="K54" s="880"/>
      <c r="L54" s="880"/>
      <c r="M54" s="880"/>
      <c r="N54" s="880"/>
      <c r="O54" s="880"/>
      <c r="P54" s="880"/>
      <c r="Q54" s="880">
        <v>101404</v>
      </c>
      <c r="R54" s="880"/>
      <c r="S54" s="880"/>
      <c r="T54" s="880"/>
      <c r="U54" s="880"/>
      <c r="V54" s="880"/>
      <c r="W54" s="880"/>
      <c r="X54" s="880"/>
      <c r="Y54" s="880">
        <v>2859</v>
      </c>
      <c r="Z54" s="880"/>
      <c r="AA54" s="880"/>
      <c r="AB54" s="880"/>
      <c r="AC54" s="880"/>
      <c r="AD54" s="880"/>
      <c r="AE54" s="880"/>
      <c r="AF54" s="880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61" ht="15" customHeight="1">
      <c r="A55" s="38"/>
      <c r="B55" s="692" t="s">
        <v>368</v>
      </c>
      <c r="C55" s="692"/>
      <c r="D55" s="692"/>
      <c r="E55" s="692"/>
      <c r="F55" s="692"/>
      <c r="G55" s="692"/>
      <c r="H55" s="692"/>
      <c r="I55" s="881">
        <v>109450</v>
      </c>
      <c r="J55" s="881"/>
      <c r="K55" s="881"/>
      <c r="L55" s="881"/>
      <c r="M55" s="881"/>
      <c r="N55" s="881"/>
      <c r="O55" s="881"/>
      <c r="P55" s="881"/>
      <c r="Q55" s="881">
        <v>77334</v>
      </c>
      <c r="R55" s="881"/>
      <c r="S55" s="881"/>
      <c r="T55" s="881"/>
      <c r="U55" s="881"/>
      <c r="V55" s="881"/>
      <c r="W55" s="881"/>
      <c r="X55" s="881"/>
      <c r="Y55" s="881">
        <v>3011</v>
      </c>
      <c r="Z55" s="881"/>
      <c r="AA55" s="881"/>
      <c r="AB55" s="881"/>
      <c r="AC55" s="881"/>
      <c r="AD55" s="881"/>
      <c r="AE55" s="881"/>
      <c r="AF55" s="881"/>
    </row>
    <row r="56" spans="1:61" ht="13.7" customHeight="1">
      <c r="A56" s="3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271" t="s">
        <v>323</v>
      </c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8"/>
      <c r="AH56" s="8"/>
      <c r="AI56" s="8"/>
      <c r="AJ56" s="8"/>
      <c r="AK56" s="8"/>
      <c r="AL56" s="8"/>
      <c r="AM56" s="8"/>
      <c r="AN56" s="6"/>
      <c r="AO56" s="6"/>
      <c r="AP56" s="6"/>
      <c r="AQ56" s="6"/>
    </row>
    <row r="57" spans="1:61" ht="13.7" customHeight="1">
      <c r="A57" s="38"/>
      <c r="B57" s="886" t="s">
        <v>230</v>
      </c>
      <c r="C57" s="886"/>
      <c r="D57" s="886"/>
      <c r="E57" s="886"/>
      <c r="F57" s="886"/>
      <c r="G57" s="886"/>
      <c r="H57" s="886"/>
      <c r="I57" s="886"/>
      <c r="J57" s="886"/>
      <c r="K57" s="886"/>
      <c r="L57" s="886"/>
      <c r="M57" s="886"/>
      <c r="N57" s="886"/>
      <c r="O57" s="886"/>
      <c r="P57" s="886"/>
      <c r="Q57" s="886"/>
      <c r="R57" s="886"/>
      <c r="S57" s="886"/>
      <c r="T57" s="886"/>
      <c r="U57" s="886"/>
      <c r="V57" s="886"/>
      <c r="W57" s="886"/>
      <c r="X57" s="886"/>
      <c r="Y57" s="886"/>
      <c r="Z57" s="886"/>
      <c r="AA57" s="886"/>
      <c r="AB57" s="886"/>
      <c r="AC57" s="886"/>
      <c r="AD57" s="886"/>
      <c r="AE57" s="886"/>
      <c r="AF57" s="40"/>
      <c r="AG57" s="40"/>
      <c r="AH57" s="20"/>
      <c r="AI57" s="20"/>
      <c r="AJ57" s="20"/>
      <c r="AK57" s="20"/>
      <c r="AL57" s="20"/>
      <c r="AM57" s="20"/>
    </row>
    <row r="58" spans="1:61" ht="13.7" customHeight="1">
      <c r="A58" s="3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</row>
    <row r="59" spans="1:61" ht="13.5">
      <c r="A59" s="38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</row>
    <row r="60" spans="1:61" s="3" customFormat="1" ht="14.25">
      <c r="A60" s="583" t="s">
        <v>309</v>
      </c>
      <c r="B60" s="583"/>
      <c r="C60" s="583"/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3"/>
      <c r="AM60" s="583"/>
      <c r="AN60" s="583"/>
      <c r="AO60" s="583"/>
      <c r="AP60" s="583"/>
      <c r="AQ60" s="583"/>
      <c r="AR60" s="583"/>
      <c r="AS60" s="583"/>
      <c r="AT60" s="37"/>
      <c r="AU60" s="37"/>
      <c r="AV60" s="37"/>
      <c r="AW60" s="37"/>
      <c r="AX60" s="37"/>
      <c r="AY60" s="37"/>
      <c r="AZ60" s="37"/>
      <c r="BA60" s="12"/>
      <c r="BB60" s="12"/>
      <c r="BC60" s="8"/>
    </row>
    <row r="61" spans="1:61" s="2" customFormat="1" ht="13.7" customHeight="1">
      <c r="A61" s="7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7"/>
      <c r="W61" s="7"/>
      <c r="X61" s="7"/>
      <c r="Y61" s="7"/>
      <c r="Z61" s="7"/>
      <c r="AA61" s="7"/>
      <c r="AB61" s="7"/>
      <c r="AC61" s="10"/>
      <c r="AD61" s="10"/>
      <c r="AE61" s="10"/>
      <c r="AF61" s="10"/>
      <c r="AG61" s="458" t="s">
        <v>25</v>
      </c>
      <c r="AH61" s="458"/>
      <c r="AI61" s="458"/>
      <c r="AJ61" s="458"/>
      <c r="AK61" s="458"/>
      <c r="AL61" s="458"/>
      <c r="AM61" s="458"/>
      <c r="AN61" s="458"/>
      <c r="AO61" s="458"/>
      <c r="AP61" s="458"/>
      <c r="AQ61" s="10"/>
      <c r="AR61" s="10"/>
      <c r="AS61" s="10"/>
      <c r="AT61" s="10"/>
      <c r="AU61" s="10"/>
      <c r="AV61" s="52"/>
      <c r="AX61" s="7"/>
      <c r="AY61" s="7"/>
      <c r="AZ61" s="7"/>
      <c r="BA61" s="7"/>
      <c r="BB61" s="53"/>
    </row>
    <row r="62" spans="1:61" ht="15" customHeight="1">
      <c r="A62" s="38"/>
      <c r="B62" s="673" t="s">
        <v>32</v>
      </c>
      <c r="C62" s="673"/>
      <c r="D62" s="673"/>
      <c r="E62" s="673"/>
      <c r="F62" s="673"/>
      <c r="G62" s="673"/>
      <c r="H62" s="673"/>
      <c r="I62" s="252" t="s">
        <v>231</v>
      </c>
      <c r="J62" s="252"/>
      <c r="K62" s="252"/>
      <c r="L62" s="252"/>
      <c r="M62" s="252"/>
      <c r="N62" s="252"/>
      <c r="O62" s="252" t="s">
        <v>232</v>
      </c>
      <c r="P62" s="252"/>
      <c r="Q62" s="252"/>
      <c r="R62" s="252"/>
      <c r="S62" s="252"/>
      <c r="T62" s="252"/>
      <c r="U62" s="252"/>
      <c r="V62" s="526"/>
      <c r="W62" s="231" t="s">
        <v>233</v>
      </c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</row>
    <row r="63" spans="1:61" ht="15" customHeight="1">
      <c r="A63" s="38"/>
      <c r="B63" s="670" t="s">
        <v>35</v>
      </c>
      <c r="C63" s="670"/>
      <c r="D63" s="670"/>
      <c r="E63" s="670"/>
      <c r="F63" s="670"/>
      <c r="G63" s="670"/>
      <c r="H63" s="670"/>
      <c r="I63" s="252"/>
      <c r="J63" s="252"/>
      <c r="K63" s="252"/>
      <c r="L63" s="252"/>
      <c r="M63" s="252"/>
      <c r="N63" s="252"/>
      <c r="O63" s="252" t="s">
        <v>234</v>
      </c>
      <c r="P63" s="252"/>
      <c r="Q63" s="252"/>
      <c r="R63" s="252"/>
      <c r="S63" s="252"/>
      <c r="T63" s="252"/>
      <c r="U63" s="252"/>
      <c r="V63" s="526"/>
      <c r="W63" s="248" t="s">
        <v>235</v>
      </c>
      <c r="X63" s="248"/>
      <c r="Y63" s="248"/>
      <c r="Z63" s="248"/>
      <c r="AA63" s="248"/>
      <c r="AB63" s="248"/>
      <c r="AC63" s="248"/>
      <c r="AD63" s="887" t="s">
        <v>236</v>
      </c>
      <c r="AE63" s="887"/>
      <c r="AF63" s="887"/>
      <c r="AG63" s="887"/>
      <c r="AH63" s="887"/>
      <c r="AI63" s="887"/>
      <c r="AJ63" s="887"/>
      <c r="AK63" s="887" t="s">
        <v>237</v>
      </c>
      <c r="AL63" s="887"/>
      <c r="AM63" s="887"/>
      <c r="AN63" s="887"/>
      <c r="AO63" s="887"/>
      <c r="AP63" s="887"/>
      <c r="AQ63" s="887"/>
    </row>
    <row r="64" spans="1:61" ht="15" customHeight="1">
      <c r="A64" s="38"/>
      <c r="B64" s="526" t="s">
        <v>275</v>
      </c>
      <c r="C64" s="527"/>
      <c r="D64" s="527"/>
      <c r="E64" s="527"/>
      <c r="F64" s="527"/>
      <c r="G64" s="527"/>
      <c r="H64" s="528"/>
      <c r="I64" s="921">
        <v>119</v>
      </c>
      <c r="J64" s="921"/>
      <c r="K64" s="921"/>
      <c r="L64" s="921"/>
      <c r="M64" s="528" t="s">
        <v>238</v>
      </c>
      <c r="N64" s="528"/>
      <c r="O64" s="883">
        <v>3016</v>
      </c>
      <c r="P64" s="883"/>
      <c r="Q64" s="883"/>
      <c r="R64" s="883"/>
      <c r="S64" s="883"/>
      <c r="T64" s="883"/>
      <c r="U64" s="332" t="s">
        <v>239</v>
      </c>
      <c r="V64" s="332"/>
      <c r="W64" s="884">
        <f>AD64+AK64+I77+P77+W77+AD77+AK77</f>
        <v>3147</v>
      </c>
      <c r="X64" s="884"/>
      <c r="Y64" s="884"/>
      <c r="Z64" s="884"/>
      <c r="AA64" s="884"/>
      <c r="AB64" s="347" t="s">
        <v>240</v>
      </c>
      <c r="AC64" s="348"/>
      <c r="AD64" s="885">
        <v>689</v>
      </c>
      <c r="AE64" s="885"/>
      <c r="AF64" s="885"/>
      <c r="AG64" s="885"/>
      <c r="AH64" s="885"/>
      <c r="AI64" s="347" t="s">
        <v>240</v>
      </c>
      <c r="AJ64" s="347"/>
      <c r="AK64" s="885">
        <v>419</v>
      </c>
      <c r="AL64" s="885"/>
      <c r="AM64" s="885"/>
      <c r="AN64" s="885"/>
      <c r="AO64" s="885"/>
      <c r="AP64" s="347" t="s">
        <v>240</v>
      </c>
      <c r="AQ64" s="348"/>
    </row>
    <row r="65" spans="1:45" ht="15" customHeight="1">
      <c r="A65" s="38"/>
      <c r="B65" s="526"/>
      <c r="C65" s="527"/>
      <c r="D65" s="527"/>
      <c r="E65" s="527"/>
      <c r="F65" s="527"/>
      <c r="G65" s="527"/>
      <c r="H65" s="528"/>
      <c r="I65" s="921"/>
      <c r="J65" s="921"/>
      <c r="K65" s="921"/>
      <c r="L65" s="921"/>
      <c r="M65" s="528"/>
      <c r="N65" s="528"/>
      <c r="O65" s="888">
        <v>3074</v>
      </c>
      <c r="P65" s="888"/>
      <c r="Q65" s="888"/>
      <c r="R65" s="888"/>
      <c r="S65" s="888"/>
      <c r="T65" s="888"/>
      <c r="U65" s="889" t="s">
        <v>239</v>
      </c>
      <c r="V65" s="889"/>
      <c r="W65" s="890">
        <f>IF(ISERROR(W64/W64)=TRUE,"",ROUND(W64/W64*100,1))</f>
        <v>100</v>
      </c>
      <c r="X65" s="890"/>
      <c r="Y65" s="890"/>
      <c r="Z65" s="890"/>
      <c r="AA65" s="890"/>
      <c r="AB65" s="890"/>
      <c r="AC65" s="890"/>
      <c r="AD65" s="890">
        <f>IF(ISERROR(AD64/W64)=TRUE,"",ROUND(AD64/W64*100,1))</f>
        <v>21.9</v>
      </c>
      <c r="AE65" s="890"/>
      <c r="AF65" s="890"/>
      <c r="AG65" s="890"/>
      <c r="AH65" s="890"/>
      <c r="AI65" s="890"/>
      <c r="AJ65" s="890"/>
      <c r="AK65" s="890">
        <f>IF(ISERROR(AK64/W64)=TRUE,"",ROUND(AK64/W64*100,1))</f>
        <v>13.3</v>
      </c>
      <c r="AL65" s="890"/>
      <c r="AM65" s="890"/>
      <c r="AN65" s="890"/>
      <c r="AO65" s="890"/>
      <c r="AP65" s="890"/>
      <c r="AQ65" s="890"/>
    </row>
    <row r="66" spans="1:45" ht="15" customHeight="1">
      <c r="A66" s="38"/>
      <c r="B66" s="526" t="s">
        <v>330</v>
      </c>
      <c r="C66" s="527"/>
      <c r="D66" s="527"/>
      <c r="E66" s="527"/>
      <c r="F66" s="527"/>
      <c r="G66" s="527"/>
      <c r="H66" s="528"/>
      <c r="I66" s="921">
        <v>114</v>
      </c>
      <c r="J66" s="921"/>
      <c r="K66" s="921"/>
      <c r="L66" s="921"/>
      <c r="M66" s="528" t="s">
        <v>238</v>
      </c>
      <c r="N66" s="528"/>
      <c r="O66" s="883">
        <v>2957</v>
      </c>
      <c r="P66" s="883"/>
      <c r="Q66" s="883"/>
      <c r="R66" s="883"/>
      <c r="S66" s="883"/>
      <c r="T66" s="883"/>
      <c r="U66" s="332" t="s">
        <v>239</v>
      </c>
      <c r="V66" s="332"/>
      <c r="W66" s="884">
        <f>AD66+AK66+I79+P79+W79+AD79+AK79</f>
        <v>3238</v>
      </c>
      <c r="X66" s="884"/>
      <c r="Y66" s="884"/>
      <c r="Z66" s="884"/>
      <c r="AA66" s="884"/>
      <c r="AB66" s="347" t="s">
        <v>240</v>
      </c>
      <c r="AC66" s="348"/>
      <c r="AD66" s="885">
        <v>700</v>
      </c>
      <c r="AE66" s="885"/>
      <c r="AF66" s="885"/>
      <c r="AG66" s="885"/>
      <c r="AH66" s="885"/>
      <c r="AI66" s="347" t="s">
        <v>240</v>
      </c>
      <c r="AJ66" s="347"/>
      <c r="AK66" s="885">
        <v>519</v>
      </c>
      <c r="AL66" s="885"/>
      <c r="AM66" s="885"/>
      <c r="AN66" s="885"/>
      <c r="AO66" s="885"/>
      <c r="AP66" s="347" t="s">
        <v>240</v>
      </c>
      <c r="AQ66" s="348"/>
    </row>
    <row r="67" spans="1:45" ht="15" customHeight="1">
      <c r="A67" s="38"/>
      <c r="B67" s="526"/>
      <c r="C67" s="527"/>
      <c r="D67" s="527"/>
      <c r="E67" s="527"/>
      <c r="F67" s="527"/>
      <c r="G67" s="527"/>
      <c r="H67" s="528"/>
      <c r="I67" s="921"/>
      <c r="J67" s="921"/>
      <c r="K67" s="921"/>
      <c r="L67" s="921"/>
      <c r="M67" s="528"/>
      <c r="N67" s="528"/>
      <c r="O67" s="888">
        <v>2894</v>
      </c>
      <c r="P67" s="888"/>
      <c r="Q67" s="888"/>
      <c r="R67" s="888"/>
      <c r="S67" s="888"/>
      <c r="T67" s="888"/>
      <c r="U67" s="889" t="s">
        <v>239</v>
      </c>
      <c r="V67" s="889"/>
      <c r="W67" s="890">
        <f>IF(ISERROR(W66/W66)=TRUE,"",ROUND(W66/W66*100,1))</f>
        <v>100</v>
      </c>
      <c r="X67" s="890"/>
      <c r="Y67" s="890"/>
      <c r="Z67" s="890"/>
      <c r="AA67" s="890"/>
      <c r="AB67" s="890"/>
      <c r="AC67" s="890"/>
      <c r="AD67" s="890">
        <f>IF(ISERROR(AD66/W66)=TRUE,"",ROUND(AD66/W66*100,1))</f>
        <v>21.6</v>
      </c>
      <c r="AE67" s="890"/>
      <c r="AF67" s="890"/>
      <c r="AG67" s="890"/>
      <c r="AH67" s="890"/>
      <c r="AI67" s="890"/>
      <c r="AJ67" s="890"/>
      <c r="AK67" s="890">
        <f>IF(ISERROR(AK66/W66)=TRUE,"",ROUND(AK66/W66*100,1))</f>
        <v>16</v>
      </c>
      <c r="AL67" s="890"/>
      <c r="AM67" s="890"/>
      <c r="AN67" s="890"/>
      <c r="AO67" s="890"/>
      <c r="AP67" s="890"/>
      <c r="AQ67" s="890"/>
    </row>
    <row r="68" spans="1:45" ht="15" customHeight="1">
      <c r="A68" s="38"/>
      <c r="B68" s="526" t="s">
        <v>328</v>
      </c>
      <c r="C68" s="527"/>
      <c r="D68" s="527"/>
      <c r="E68" s="527"/>
      <c r="F68" s="527"/>
      <c r="G68" s="527"/>
      <c r="H68" s="528"/>
      <c r="I68" s="921">
        <v>119</v>
      </c>
      <c r="J68" s="921"/>
      <c r="K68" s="921"/>
      <c r="L68" s="921"/>
      <c r="M68" s="528" t="s">
        <v>238</v>
      </c>
      <c r="N68" s="528"/>
      <c r="O68" s="883">
        <v>2986</v>
      </c>
      <c r="P68" s="883"/>
      <c r="Q68" s="883"/>
      <c r="R68" s="883"/>
      <c r="S68" s="883"/>
      <c r="T68" s="883"/>
      <c r="U68" s="332" t="s">
        <v>239</v>
      </c>
      <c r="V68" s="332"/>
      <c r="W68" s="884">
        <f>AD68+AK68+I81+P81+W81+AD81+AK81</f>
        <v>3312</v>
      </c>
      <c r="X68" s="884"/>
      <c r="Y68" s="884"/>
      <c r="Z68" s="884"/>
      <c r="AA68" s="884"/>
      <c r="AB68" s="347" t="s">
        <v>240</v>
      </c>
      <c r="AC68" s="348"/>
      <c r="AD68" s="885">
        <v>707</v>
      </c>
      <c r="AE68" s="885"/>
      <c r="AF68" s="885"/>
      <c r="AG68" s="885"/>
      <c r="AH68" s="885"/>
      <c r="AI68" s="347" t="s">
        <v>240</v>
      </c>
      <c r="AJ68" s="347"/>
      <c r="AK68" s="885">
        <v>520</v>
      </c>
      <c r="AL68" s="885"/>
      <c r="AM68" s="885"/>
      <c r="AN68" s="885"/>
      <c r="AO68" s="885"/>
      <c r="AP68" s="347" t="s">
        <v>240</v>
      </c>
      <c r="AQ68" s="348"/>
    </row>
    <row r="69" spans="1:45" ht="15" customHeight="1">
      <c r="A69" s="38"/>
      <c r="B69" s="526"/>
      <c r="C69" s="527"/>
      <c r="D69" s="527"/>
      <c r="E69" s="527"/>
      <c r="F69" s="527"/>
      <c r="G69" s="527"/>
      <c r="H69" s="528"/>
      <c r="I69" s="921"/>
      <c r="J69" s="921"/>
      <c r="K69" s="921"/>
      <c r="L69" s="921"/>
      <c r="M69" s="528"/>
      <c r="N69" s="528"/>
      <c r="O69" s="888">
        <v>2689</v>
      </c>
      <c r="P69" s="888"/>
      <c r="Q69" s="888"/>
      <c r="R69" s="888"/>
      <c r="S69" s="888"/>
      <c r="T69" s="888"/>
      <c r="U69" s="889" t="s">
        <v>239</v>
      </c>
      <c r="V69" s="889"/>
      <c r="W69" s="890">
        <f>IF(ISERROR(W68/W68)=TRUE,"",ROUND(W68/W68*100,1))</f>
        <v>100</v>
      </c>
      <c r="X69" s="890"/>
      <c r="Y69" s="890"/>
      <c r="Z69" s="890"/>
      <c r="AA69" s="890"/>
      <c r="AB69" s="890"/>
      <c r="AC69" s="890"/>
      <c r="AD69" s="890">
        <f>IF(ISERROR(AD68/W68)=TRUE,"",ROUND(AD68/W68*100,1))</f>
        <v>21.3</v>
      </c>
      <c r="AE69" s="890"/>
      <c r="AF69" s="890"/>
      <c r="AG69" s="890"/>
      <c r="AH69" s="890"/>
      <c r="AI69" s="890"/>
      <c r="AJ69" s="890"/>
      <c r="AK69" s="890">
        <f>IF(ISERROR(AK68/W68)=TRUE,"",ROUND(AK68/W68*100,1))</f>
        <v>15.7</v>
      </c>
      <c r="AL69" s="890"/>
      <c r="AM69" s="890"/>
      <c r="AN69" s="890"/>
      <c r="AO69" s="890"/>
      <c r="AP69" s="890"/>
      <c r="AQ69" s="890"/>
    </row>
    <row r="70" spans="1:45" ht="15" customHeight="1">
      <c r="A70" s="38"/>
      <c r="B70" s="526" t="s">
        <v>352</v>
      </c>
      <c r="C70" s="527"/>
      <c r="D70" s="527"/>
      <c r="E70" s="527"/>
      <c r="F70" s="527"/>
      <c r="G70" s="527"/>
      <c r="H70" s="528"/>
      <c r="I70" s="921">
        <v>119</v>
      </c>
      <c r="J70" s="921"/>
      <c r="K70" s="921"/>
      <c r="L70" s="921"/>
      <c r="M70" s="528" t="s">
        <v>238</v>
      </c>
      <c r="N70" s="528"/>
      <c r="O70" s="883">
        <v>3117</v>
      </c>
      <c r="P70" s="883"/>
      <c r="Q70" s="883"/>
      <c r="R70" s="883"/>
      <c r="S70" s="883"/>
      <c r="T70" s="883"/>
      <c r="U70" s="332" t="s">
        <v>239</v>
      </c>
      <c r="V70" s="332"/>
      <c r="W70" s="884">
        <f>AD70+AK70+I83+P83+W83+AD83+AK83</f>
        <v>3352</v>
      </c>
      <c r="X70" s="884"/>
      <c r="Y70" s="884"/>
      <c r="Z70" s="884"/>
      <c r="AA70" s="884"/>
      <c r="AB70" s="347" t="s">
        <v>240</v>
      </c>
      <c r="AC70" s="348"/>
      <c r="AD70" s="885">
        <v>731</v>
      </c>
      <c r="AE70" s="885"/>
      <c r="AF70" s="885"/>
      <c r="AG70" s="885"/>
      <c r="AH70" s="885"/>
      <c r="AI70" s="347" t="s">
        <v>240</v>
      </c>
      <c r="AJ70" s="347"/>
      <c r="AK70" s="885">
        <v>561</v>
      </c>
      <c r="AL70" s="885"/>
      <c r="AM70" s="885"/>
      <c r="AN70" s="885"/>
      <c r="AO70" s="885"/>
      <c r="AP70" s="347" t="s">
        <v>240</v>
      </c>
      <c r="AQ70" s="348"/>
    </row>
    <row r="71" spans="1:45" ht="15" customHeight="1">
      <c r="A71" s="38"/>
      <c r="B71" s="526"/>
      <c r="C71" s="527"/>
      <c r="D71" s="527"/>
      <c r="E71" s="527"/>
      <c r="F71" s="527"/>
      <c r="G71" s="527"/>
      <c r="H71" s="528"/>
      <c r="I71" s="921"/>
      <c r="J71" s="921"/>
      <c r="K71" s="921"/>
      <c r="L71" s="921"/>
      <c r="M71" s="528"/>
      <c r="N71" s="528"/>
      <c r="O71" s="888">
        <v>2569</v>
      </c>
      <c r="P71" s="888"/>
      <c r="Q71" s="888"/>
      <c r="R71" s="888"/>
      <c r="S71" s="888"/>
      <c r="T71" s="888"/>
      <c r="U71" s="889" t="s">
        <v>239</v>
      </c>
      <c r="V71" s="889"/>
      <c r="W71" s="890">
        <f>IF(ISERROR(W70/W70)=TRUE,"",ROUND(W70/W70*100,1))</f>
        <v>100</v>
      </c>
      <c r="X71" s="890"/>
      <c r="Y71" s="890"/>
      <c r="Z71" s="890"/>
      <c r="AA71" s="890"/>
      <c r="AB71" s="890"/>
      <c r="AC71" s="890"/>
      <c r="AD71" s="890">
        <f>IF(ISERROR(AD70/W70)=TRUE,"",ROUND(AD70/W70*100,1))</f>
        <v>21.8</v>
      </c>
      <c r="AE71" s="890"/>
      <c r="AF71" s="890"/>
      <c r="AG71" s="890"/>
      <c r="AH71" s="890"/>
      <c r="AI71" s="890"/>
      <c r="AJ71" s="890"/>
      <c r="AK71" s="890">
        <f>IF(ISERROR(AK70/W70)=TRUE,"",ROUND(AK70/W70*100,1))</f>
        <v>16.7</v>
      </c>
      <c r="AL71" s="890"/>
      <c r="AM71" s="890"/>
      <c r="AN71" s="890"/>
      <c r="AO71" s="890"/>
      <c r="AP71" s="890"/>
      <c r="AQ71" s="890"/>
    </row>
    <row r="72" spans="1:45" ht="15" customHeight="1">
      <c r="A72" s="38"/>
      <c r="B72" s="526" t="s">
        <v>368</v>
      </c>
      <c r="C72" s="527"/>
      <c r="D72" s="527"/>
      <c r="E72" s="527"/>
      <c r="F72" s="527"/>
      <c r="G72" s="527"/>
      <c r="H72" s="528"/>
      <c r="I72" s="921">
        <v>120</v>
      </c>
      <c r="J72" s="921"/>
      <c r="K72" s="921"/>
      <c r="L72" s="921"/>
      <c r="M72" s="528" t="s">
        <v>238</v>
      </c>
      <c r="N72" s="528"/>
      <c r="O72" s="883">
        <v>3176</v>
      </c>
      <c r="P72" s="883"/>
      <c r="Q72" s="883"/>
      <c r="R72" s="883"/>
      <c r="S72" s="883"/>
      <c r="T72" s="883"/>
      <c r="U72" s="332" t="s">
        <v>239</v>
      </c>
      <c r="V72" s="332"/>
      <c r="W72" s="884">
        <f>AD72+AK72+I85+P85+W85+AD85+AK85</f>
        <v>3380</v>
      </c>
      <c r="X72" s="884"/>
      <c r="Y72" s="884"/>
      <c r="Z72" s="884"/>
      <c r="AA72" s="884"/>
      <c r="AB72" s="347" t="s">
        <v>240</v>
      </c>
      <c r="AC72" s="348"/>
      <c r="AD72" s="885">
        <v>741</v>
      </c>
      <c r="AE72" s="885"/>
      <c r="AF72" s="885"/>
      <c r="AG72" s="885"/>
      <c r="AH72" s="885"/>
      <c r="AI72" s="347" t="s">
        <v>240</v>
      </c>
      <c r="AJ72" s="347"/>
      <c r="AK72" s="885">
        <v>585</v>
      </c>
      <c r="AL72" s="885"/>
      <c r="AM72" s="885"/>
      <c r="AN72" s="885"/>
      <c r="AO72" s="885"/>
      <c r="AP72" s="347" t="s">
        <v>240</v>
      </c>
      <c r="AQ72" s="348"/>
    </row>
    <row r="73" spans="1:45" ht="15" customHeight="1">
      <c r="A73" s="38"/>
      <c r="B73" s="526"/>
      <c r="C73" s="527"/>
      <c r="D73" s="527"/>
      <c r="E73" s="527"/>
      <c r="F73" s="527"/>
      <c r="G73" s="527"/>
      <c r="H73" s="528"/>
      <c r="I73" s="921"/>
      <c r="J73" s="921"/>
      <c r="K73" s="921"/>
      <c r="L73" s="921"/>
      <c r="M73" s="528"/>
      <c r="N73" s="528"/>
      <c r="O73" s="888">
        <v>2608</v>
      </c>
      <c r="P73" s="888"/>
      <c r="Q73" s="888"/>
      <c r="R73" s="888"/>
      <c r="S73" s="888"/>
      <c r="T73" s="888"/>
      <c r="U73" s="889" t="s">
        <v>239</v>
      </c>
      <c r="V73" s="889"/>
      <c r="W73" s="890">
        <f>IF(ISERROR(W72/W72)=TRUE,"",ROUND(W72/W72*100,1))</f>
        <v>100</v>
      </c>
      <c r="X73" s="890"/>
      <c r="Y73" s="890"/>
      <c r="Z73" s="890"/>
      <c r="AA73" s="890"/>
      <c r="AB73" s="890"/>
      <c r="AC73" s="890"/>
      <c r="AD73" s="890">
        <f>IF(ISERROR(AD72/W72)=TRUE,"",ROUND(AD72/W72*100,1))</f>
        <v>21.9</v>
      </c>
      <c r="AE73" s="890"/>
      <c r="AF73" s="890"/>
      <c r="AG73" s="890"/>
      <c r="AH73" s="890"/>
      <c r="AI73" s="890"/>
      <c r="AJ73" s="890"/>
      <c r="AK73" s="890">
        <f>IF(ISERROR(AK72/W72)=TRUE,"",ROUND(AK72/W72*100,1))</f>
        <v>17.3</v>
      </c>
      <c r="AL73" s="890"/>
      <c r="AM73" s="890"/>
      <c r="AN73" s="890"/>
      <c r="AO73" s="890"/>
      <c r="AP73" s="890"/>
      <c r="AQ73" s="890"/>
    </row>
    <row r="74" spans="1:45" ht="13.5">
      <c r="A74" s="38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20"/>
      <c r="AR74" s="20"/>
      <c r="AS74" s="6"/>
    </row>
    <row r="75" spans="1:45" ht="13.7" customHeight="1">
      <c r="A75" s="38"/>
      <c r="B75" s="673" t="s">
        <v>32</v>
      </c>
      <c r="C75" s="673"/>
      <c r="D75" s="673"/>
      <c r="E75" s="673"/>
      <c r="F75" s="673"/>
      <c r="G75" s="673"/>
      <c r="H75" s="673"/>
      <c r="I75" s="927" t="s">
        <v>233</v>
      </c>
      <c r="J75" s="927"/>
      <c r="K75" s="927"/>
      <c r="L75" s="927"/>
      <c r="M75" s="927"/>
      <c r="N75" s="927"/>
      <c r="O75" s="927"/>
      <c r="P75" s="927"/>
      <c r="Q75" s="927"/>
      <c r="R75" s="927"/>
      <c r="S75" s="927"/>
      <c r="T75" s="927"/>
      <c r="U75" s="927"/>
      <c r="V75" s="927"/>
      <c r="W75" s="927"/>
      <c r="X75" s="927"/>
      <c r="Y75" s="927"/>
      <c r="Z75" s="927"/>
      <c r="AA75" s="927"/>
      <c r="AB75" s="927"/>
      <c r="AC75" s="927"/>
      <c r="AD75" s="927"/>
      <c r="AE75" s="927"/>
      <c r="AF75" s="927"/>
      <c r="AG75" s="927"/>
      <c r="AH75" s="927"/>
      <c r="AI75" s="927"/>
      <c r="AJ75" s="927"/>
      <c r="AK75" s="927"/>
      <c r="AL75" s="927"/>
      <c r="AM75" s="927"/>
      <c r="AN75" s="927"/>
      <c r="AO75" s="927"/>
      <c r="AP75" s="927"/>
      <c r="AQ75" s="927"/>
    </row>
    <row r="76" spans="1:45" ht="13.7" customHeight="1">
      <c r="A76" s="38"/>
      <c r="B76" s="670" t="s">
        <v>35</v>
      </c>
      <c r="C76" s="670"/>
      <c r="D76" s="670"/>
      <c r="E76" s="670"/>
      <c r="F76" s="670"/>
      <c r="G76" s="670"/>
      <c r="H76" s="670"/>
      <c r="I76" s="887" t="s">
        <v>241</v>
      </c>
      <c r="J76" s="887"/>
      <c r="K76" s="887"/>
      <c r="L76" s="887"/>
      <c r="M76" s="887"/>
      <c r="N76" s="887"/>
      <c r="O76" s="887"/>
      <c r="P76" s="887" t="s">
        <v>242</v>
      </c>
      <c r="Q76" s="887"/>
      <c r="R76" s="887"/>
      <c r="S76" s="887"/>
      <c r="T76" s="887"/>
      <c r="U76" s="887"/>
      <c r="V76" s="887"/>
      <c r="W76" s="887" t="s">
        <v>243</v>
      </c>
      <c r="X76" s="887"/>
      <c r="Y76" s="887"/>
      <c r="Z76" s="887"/>
      <c r="AA76" s="887"/>
      <c r="AB76" s="887"/>
      <c r="AC76" s="887"/>
      <c r="AD76" s="887" t="s">
        <v>244</v>
      </c>
      <c r="AE76" s="887"/>
      <c r="AF76" s="887"/>
      <c r="AG76" s="887"/>
      <c r="AH76" s="887"/>
      <c r="AI76" s="887"/>
      <c r="AJ76" s="887"/>
      <c r="AK76" s="887" t="s">
        <v>245</v>
      </c>
      <c r="AL76" s="887"/>
      <c r="AM76" s="887"/>
      <c r="AN76" s="887"/>
      <c r="AO76" s="887"/>
      <c r="AP76" s="887"/>
      <c r="AQ76" s="887"/>
    </row>
    <row r="77" spans="1:45" ht="13.7" customHeight="1">
      <c r="A77" s="38"/>
      <c r="B77" s="526" t="s">
        <v>275</v>
      </c>
      <c r="C77" s="527"/>
      <c r="D77" s="527"/>
      <c r="E77" s="527"/>
      <c r="F77" s="527"/>
      <c r="G77" s="527"/>
      <c r="H77" s="528"/>
      <c r="I77" s="891">
        <v>674</v>
      </c>
      <c r="J77" s="891"/>
      <c r="K77" s="891"/>
      <c r="L77" s="891"/>
      <c r="M77" s="891"/>
      <c r="N77" s="332" t="s">
        <v>240</v>
      </c>
      <c r="O77" s="332"/>
      <c r="P77" s="891">
        <v>395</v>
      </c>
      <c r="Q77" s="891"/>
      <c r="R77" s="891"/>
      <c r="S77" s="891"/>
      <c r="T77" s="891"/>
      <c r="U77" s="332" t="s">
        <v>240</v>
      </c>
      <c r="V77" s="332"/>
      <c r="W77" s="891">
        <v>417</v>
      </c>
      <c r="X77" s="891"/>
      <c r="Y77" s="891"/>
      <c r="Z77" s="891"/>
      <c r="AA77" s="891"/>
      <c r="AB77" s="332" t="s">
        <v>240</v>
      </c>
      <c r="AC77" s="332"/>
      <c r="AD77" s="891">
        <v>343</v>
      </c>
      <c r="AE77" s="891"/>
      <c r="AF77" s="891"/>
      <c r="AG77" s="891"/>
      <c r="AH77" s="891"/>
      <c r="AI77" s="332" t="s">
        <v>240</v>
      </c>
      <c r="AJ77" s="332"/>
      <c r="AK77" s="891">
        <v>210</v>
      </c>
      <c r="AL77" s="891"/>
      <c r="AM77" s="891"/>
      <c r="AN77" s="891"/>
      <c r="AO77" s="891"/>
      <c r="AP77" s="332" t="s">
        <v>240</v>
      </c>
      <c r="AQ77" s="333"/>
    </row>
    <row r="78" spans="1:45" ht="13.7" customHeight="1">
      <c r="A78" s="38"/>
      <c r="B78" s="526"/>
      <c r="C78" s="527"/>
      <c r="D78" s="527"/>
      <c r="E78" s="527"/>
      <c r="F78" s="527"/>
      <c r="G78" s="527"/>
      <c r="H78" s="528"/>
      <c r="I78" s="890">
        <f>IF(ISERROR(I77/W64)=TRUE,"",ROUND(I77/W64*100,1))</f>
        <v>21.4</v>
      </c>
      <c r="J78" s="890"/>
      <c r="K78" s="890"/>
      <c r="L78" s="890"/>
      <c r="M78" s="890"/>
      <c r="N78" s="890"/>
      <c r="O78" s="890"/>
      <c r="P78" s="890">
        <f>IF(ISERROR(P77/W64)=TRUE,"",ROUND(P77/W64*100,1))</f>
        <v>12.6</v>
      </c>
      <c r="Q78" s="890"/>
      <c r="R78" s="890"/>
      <c r="S78" s="890"/>
      <c r="T78" s="890"/>
      <c r="U78" s="890"/>
      <c r="V78" s="890"/>
      <c r="W78" s="890">
        <f>IF(ISERROR(W77/W64)=TRUE,"",ROUND(W77/W64*100,1))</f>
        <v>13.3</v>
      </c>
      <c r="X78" s="890"/>
      <c r="Y78" s="890"/>
      <c r="Z78" s="890"/>
      <c r="AA78" s="890"/>
      <c r="AB78" s="890"/>
      <c r="AC78" s="890"/>
      <c r="AD78" s="890">
        <f>IF(ISERROR(AD77/W64)=TRUE,"",ROUND(AD77/W64*100,1))</f>
        <v>10.9</v>
      </c>
      <c r="AE78" s="890"/>
      <c r="AF78" s="890"/>
      <c r="AG78" s="890"/>
      <c r="AH78" s="890"/>
      <c r="AI78" s="890"/>
      <c r="AJ78" s="890"/>
      <c r="AK78" s="890">
        <f>IF(ISERROR(AK77/W64)=TRUE,"",ROUND(AK77/W64*100,1))</f>
        <v>6.7</v>
      </c>
      <c r="AL78" s="890"/>
      <c r="AM78" s="890"/>
      <c r="AN78" s="890"/>
      <c r="AO78" s="890"/>
      <c r="AP78" s="890"/>
      <c r="AQ78" s="890"/>
    </row>
    <row r="79" spans="1:45" ht="13.7" customHeight="1">
      <c r="A79" s="38"/>
      <c r="B79" s="526" t="s">
        <v>371</v>
      </c>
      <c r="C79" s="527"/>
      <c r="D79" s="527"/>
      <c r="E79" s="527"/>
      <c r="F79" s="527"/>
      <c r="G79" s="527"/>
      <c r="H79" s="528"/>
      <c r="I79" s="891">
        <v>638</v>
      </c>
      <c r="J79" s="891"/>
      <c r="K79" s="891"/>
      <c r="L79" s="891"/>
      <c r="M79" s="891"/>
      <c r="N79" s="332" t="s">
        <v>240</v>
      </c>
      <c r="O79" s="332"/>
      <c r="P79" s="891">
        <v>411</v>
      </c>
      <c r="Q79" s="891"/>
      <c r="R79" s="891"/>
      <c r="S79" s="891"/>
      <c r="T79" s="891"/>
      <c r="U79" s="332" t="s">
        <v>240</v>
      </c>
      <c r="V79" s="332"/>
      <c r="W79" s="891">
        <v>415</v>
      </c>
      <c r="X79" s="891"/>
      <c r="Y79" s="891"/>
      <c r="Z79" s="891"/>
      <c r="AA79" s="891"/>
      <c r="AB79" s="332" t="s">
        <v>240</v>
      </c>
      <c r="AC79" s="332"/>
      <c r="AD79" s="891">
        <v>358</v>
      </c>
      <c r="AE79" s="891"/>
      <c r="AF79" s="891"/>
      <c r="AG79" s="891"/>
      <c r="AH79" s="891"/>
      <c r="AI79" s="332" t="s">
        <v>240</v>
      </c>
      <c r="AJ79" s="332"/>
      <c r="AK79" s="891">
        <v>197</v>
      </c>
      <c r="AL79" s="891"/>
      <c r="AM79" s="891"/>
      <c r="AN79" s="891"/>
      <c r="AO79" s="891"/>
      <c r="AP79" s="332" t="s">
        <v>240</v>
      </c>
      <c r="AQ79" s="333"/>
    </row>
    <row r="80" spans="1:45" ht="13.7" customHeight="1">
      <c r="A80" s="38"/>
      <c r="B80" s="526"/>
      <c r="C80" s="527"/>
      <c r="D80" s="527"/>
      <c r="E80" s="527"/>
      <c r="F80" s="527"/>
      <c r="G80" s="527"/>
      <c r="H80" s="528"/>
      <c r="I80" s="890">
        <f>IF(ISERROR(I79/W66)=TRUE,"",ROUND(I79/W66*100,1))</f>
        <v>19.7</v>
      </c>
      <c r="J80" s="890"/>
      <c r="K80" s="890"/>
      <c r="L80" s="890"/>
      <c r="M80" s="890"/>
      <c r="N80" s="890"/>
      <c r="O80" s="890"/>
      <c r="P80" s="890">
        <f>IF(ISERROR(P79/W66)=TRUE,"",ROUND(P79/W66*100,1))</f>
        <v>12.7</v>
      </c>
      <c r="Q80" s="890"/>
      <c r="R80" s="890"/>
      <c r="S80" s="890"/>
      <c r="T80" s="890"/>
      <c r="U80" s="890"/>
      <c r="V80" s="890"/>
      <c r="W80" s="890">
        <f>IF(ISERROR(W79/W66)=TRUE,"",ROUND(W79/W66*100,1))</f>
        <v>12.8</v>
      </c>
      <c r="X80" s="890"/>
      <c r="Y80" s="890"/>
      <c r="Z80" s="890"/>
      <c r="AA80" s="890"/>
      <c r="AB80" s="890"/>
      <c r="AC80" s="890"/>
      <c r="AD80" s="890">
        <f>IF(ISERROR(AD79/W66)=TRUE,"",ROUND(AD79/W66*100,1))</f>
        <v>11.1</v>
      </c>
      <c r="AE80" s="890"/>
      <c r="AF80" s="890"/>
      <c r="AG80" s="890"/>
      <c r="AH80" s="890"/>
      <c r="AI80" s="890"/>
      <c r="AJ80" s="890"/>
      <c r="AK80" s="890">
        <f>IF(ISERROR(AK79/W66)=TRUE,"",ROUND(AK79/W66*100,1))</f>
        <v>6.1</v>
      </c>
      <c r="AL80" s="890"/>
      <c r="AM80" s="890"/>
      <c r="AN80" s="890"/>
      <c r="AO80" s="890"/>
      <c r="AP80" s="890"/>
      <c r="AQ80" s="890"/>
    </row>
    <row r="81" spans="1:53" ht="13.7" customHeight="1">
      <c r="A81" s="38"/>
      <c r="B81" s="526" t="s">
        <v>328</v>
      </c>
      <c r="C81" s="527"/>
      <c r="D81" s="527"/>
      <c r="E81" s="527"/>
      <c r="F81" s="527"/>
      <c r="G81" s="527"/>
      <c r="H81" s="528"/>
      <c r="I81" s="891">
        <v>664</v>
      </c>
      <c r="J81" s="891"/>
      <c r="K81" s="891"/>
      <c r="L81" s="891"/>
      <c r="M81" s="891"/>
      <c r="N81" s="332" t="s">
        <v>240</v>
      </c>
      <c r="O81" s="332"/>
      <c r="P81" s="891">
        <v>392</v>
      </c>
      <c r="Q81" s="891"/>
      <c r="R81" s="891"/>
      <c r="S81" s="891"/>
      <c r="T81" s="891"/>
      <c r="U81" s="332" t="s">
        <v>240</v>
      </c>
      <c r="V81" s="332"/>
      <c r="W81" s="891">
        <v>428</v>
      </c>
      <c r="X81" s="891"/>
      <c r="Y81" s="891"/>
      <c r="Z81" s="891"/>
      <c r="AA81" s="891"/>
      <c r="AB81" s="332" t="s">
        <v>240</v>
      </c>
      <c r="AC81" s="332"/>
      <c r="AD81" s="891">
        <v>378</v>
      </c>
      <c r="AE81" s="891"/>
      <c r="AF81" s="891"/>
      <c r="AG81" s="891"/>
      <c r="AH81" s="891"/>
      <c r="AI81" s="332" t="s">
        <v>240</v>
      </c>
      <c r="AJ81" s="332"/>
      <c r="AK81" s="891">
        <v>223</v>
      </c>
      <c r="AL81" s="891"/>
      <c r="AM81" s="891"/>
      <c r="AN81" s="891"/>
      <c r="AO81" s="891"/>
      <c r="AP81" s="332" t="s">
        <v>240</v>
      </c>
      <c r="AQ81" s="333"/>
    </row>
    <row r="82" spans="1:53" ht="13.7" customHeight="1">
      <c r="A82" s="38"/>
      <c r="B82" s="526"/>
      <c r="C82" s="527"/>
      <c r="D82" s="527"/>
      <c r="E82" s="527"/>
      <c r="F82" s="527"/>
      <c r="G82" s="527"/>
      <c r="H82" s="528"/>
      <c r="I82" s="890">
        <f>IF(ISERROR(I81/W68)=TRUE,"",ROUND(I81/W68*100,1))</f>
        <v>20</v>
      </c>
      <c r="J82" s="890"/>
      <c r="K82" s="890"/>
      <c r="L82" s="890"/>
      <c r="M82" s="890"/>
      <c r="N82" s="890"/>
      <c r="O82" s="890"/>
      <c r="P82" s="890">
        <f>IF(ISERROR(P81/W68)=TRUE,"",ROUND(P81/W68*100,1))</f>
        <v>11.8</v>
      </c>
      <c r="Q82" s="890"/>
      <c r="R82" s="890"/>
      <c r="S82" s="890"/>
      <c r="T82" s="890"/>
      <c r="U82" s="890"/>
      <c r="V82" s="890"/>
      <c r="W82" s="890">
        <f>IF(ISERROR(W81/W68)=TRUE,"",ROUND(W81/W68*100,1))</f>
        <v>12.9</v>
      </c>
      <c r="X82" s="890"/>
      <c r="Y82" s="890"/>
      <c r="Z82" s="890"/>
      <c r="AA82" s="890"/>
      <c r="AB82" s="890"/>
      <c r="AC82" s="890"/>
      <c r="AD82" s="890">
        <f>IF(ISERROR(AD81/W68)=TRUE,"",ROUND(AD81/W68*100,1))</f>
        <v>11.4</v>
      </c>
      <c r="AE82" s="890"/>
      <c r="AF82" s="890"/>
      <c r="AG82" s="890"/>
      <c r="AH82" s="890"/>
      <c r="AI82" s="890"/>
      <c r="AJ82" s="890"/>
      <c r="AK82" s="890">
        <f>IF(ISERROR(AK81/W68)=TRUE,"",ROUND(AK81/W68*100,1))</f>
        <v>6.7</v>
      </c>
      <c r="AL82" s="890"/>
      <c r="AM82" s="890"/>
      <c r="AN82" s="890"/>
      <c r="AO82" s="890"/>
      <c r="AP82" s="890"/>
      <c r="AQ82" s="890"/>
    </row>
    <row r="83" spans="1:53" ht="13.7" customHeight="1">
      <c r="A83" s="38"/>
      <c r="B83" s="526" t="s">
        <v>352</v>
      </c>
      <c r="C83" s="527"/>
      <c r="D83" s="527"/>
      <c r="E83" s="527"/>
      <c r="F83" s="527"/>
      <c r="G83" s="527"/>
      <c r="H83" s="528"/>
      <c r="I83" s="891">
        <v>647</v>
      </c>
      <c r="J83" s="891"/>
      <c r="K83" s="891"/>
      <c r="L83" s="891"/>
      <c r="M83" s="891"/>
      <c r="N83" s="332" t="s">
        <v>240</v>
      </c>
      <c r="O83" s="332"/>
      <c r="P83" s="891">
        <v>391</v>
      </c>
      <c r="Q83" s="891"/>
      <c r="R83" s="891"/>
      <c r="S83" s="891"/>
      <c r="T83" s="891"/>
      <c r="U83" s="332" t="s">
        <v>240</v>
      </c>
      <c r="V83" s="332"/>
      <c r="W83" s="891">
        <v>443</v>
      </c>
      <c r="X83" s="891"/>
      <c r="Y83" s="891"/>
      <c r="Z83" s="891"/>
      <c r="AA83" s="891"/>
      <c r="AB83" s="332" t="s">
        <v>240</v>
      </c>
      <c r="AC83" s="332"/>
      <c r="AD83" s="891">
        <v>383</v>
      </c>
      <c r="AE83" s="891"/>
      <c r="AF83" s="891"/>
      <c r="AG83" s="891"/>
      <c r="AH83" s="891"/>
      <c r="AI83" s="332" t="s">
        <v>240</v>
      </c>
      <c r="AJ83" s="332"/>
      <c r="AK83" s="891">
        <v>196</v>
      </c>
      <c r="AL83" s="891"/>
      <c r="AM83" s="891"/>
      <c r="AN83" s="891"/>
      <c r="AO83" s="891"/>
      <c r="AP83" s="332" t="s">
        <v>240</v>
      </c>
      <c r="AQ83" s="333"/>
    </row>
    <row r="84" spans="1:53" ht="13.7" customHeight="1">
      <c r="A84" s="38"/>
      <c r="B84" s="526"/>
      <c r="C84" s="527"/>
      <c r="D84" s="527"/>
      <c r="E84" s="527"/>
      <c r="F84" s="527"/>
      <c r="G84" s="527"/>
      <c r="H84" s="528"/>
      <c r="I84" s="890">
        <f>IF(ISERROR(I83/W70)=TRUE,"",ROUND(I83/W70*100,1))</f>
        <v>19.3</v>
      </c>
      <c r="J84" s="890"/>
      <c r="K84" s="890"/>
      <c r="L84" s="890"/>
      <c r="M84" s="890"/>
      <c r="N84" s="890"/>
      <c r="O84" s="890"/>
      <c r="P84" s="890">
        <f>IF(ISERROR(P83/W70)=TRUE,"",ROUND(P83/W70*100,1))</f>
        <v>11.7</v>
      </c>
      <c r="Q84" s="890"/>
      <c r="R84" s="890"/>
      <c r="S84" s="890"/>
      <c r="T84" s="890"/>
      <c r="U84" s="890"/>
      <c r="V84" s="890"/>
      <c r="W84" s="890">
        <f>IF(ISERROR(W83/W70)=TRUE,"",ROUND(W83/W70*100,1))</f>
        <v>13.2</v>
      </c>
      <c r="X84" s="890"/>
      <c r="Y84" s="890"/>
      <c r="Z84" s="890"/>
      <c r="AA84" s="890"/>
      <c r="AB84" s="890"/>
      <c r="AC84" s="890"/>
      <c r="AD84" s="890">
        <f>IF(ISERROR(AD83/W70)=TRUE,"",ROUND(AD83/W70*100,1))</f>
        <v>11.4</v>
      </c>
      <c r="AE84" s="890"/>
      <c r="AF84" s="890"/>
      <c r="AG84" s="890"/>
      <c r="AH84" s="890"/>
      <c r="AI84" s="890"/>
      <c r="AJ84" s="890"/>
      <c r="AK84" s="890">
        <f>IF(ISERROR(AK83/W70)=TRUE,"",ROUND(AK83/W70*100,1))</f>
        <v>5.8</v>
      </c>
      <c r="AL84" s="890"/>
      <c r="AM84" s="890"/>
      <c r="AN84" s="890"/>
      <c r="AO84" s="890"/>
      <c r="AP84" s="890"/>
      <c r="AQ84" s="890"/>
    </row>
    <row r="85" spans="1:53" ht="13.7" customHeight="1">
      <c r="A85" s="38"/>
      <c r="B85" s="526" t="s">
        <v>368</v>
      </c>
      <c r="C85" s="527"/>
      <c r="D85" s="527"/>
      <c r="E85" s="527"/>
      <c r="F85" s="527"/>
      <c r="G85" s="527"/>
      <c r="H85" s="528"/>
      <c r="I85" s="891">
        <v>660</v>
      </c>
      <c r="J85" s="891"/>
      <c r="K85" s="891"/>
      <c r="L85" s="891"/>
      <c r="M85" s="891"/>
      <c r="N85" s="332" t="s">
        <v>240</v>
      </c>
      <c r="O85" s="332"/>
      <c r="P85" s="891">
        <v>410</v>
      </c>
      <c r="Q85" s="891"/>
      <c r="R85" s="891"/>
      <c r="S85" s="891"/>
      <c r="T85" s="891"/>
      <c r="U85" s="332" t="s">
        <v>240</v>
      </c>
      <c r="V85" s="332"/>
      <c r="W85" s="891">
        <v>401</v>
      </c>
      <c r="X85" s="891"/>
      <c r="Y85" s="891"/>
      <c r="Z85" s="891"/>
      <c r="AA85" s="891"/>
      <c r="AB85" s="332" t="s">
        <v>240</v>
      </c>
      <c r="AC85" s="332"/>
      <c r="AD85" s="891">
        <v>382</v>
      </c>
      <c r="AE85" s="891"/>
      <c r="AF85" s="891"/>
      <c r="AG85" s="891"/>
      <c r="AH85" s="891"/>
      <c r="AI85" s="332" t="s">
        <v>240</v>
      </c>
      <c r="AJ85" s="332"/>
      <c r="AK85" s="891">
        <v>201</v>
      </c>
      <c r="AL85" s="891"/>
      <c r="AM85" s="891"/>
      <c r="AN85" s="891"/>
      <c r="AO85" s="891"/>
      <c r="AP85" s="332" t="s">
        <v>240</v>
      </c>
      <c r="AQ85" s="333"/>
    </row>
    <row r="86" spans="1:53" ht="13.7" customHeight="1">
      <c r="A86" s="38"/>
      <c r="B86" s="526"/>
      <c r="C86" s="527"/>
      <c r="D86" s="527"/>
      <c r="E86" s="527"/>
      <c r="F86" s="527"/>
      <c r="G86" s="527"/>
      <c r="H86" s="528"/>
      <c r="I86" s="890">
        <f>IF(ISERROR(I85/W72)=TRUE,"",ROUND(I85/W72*100,1))</f>
        <v>19.5</v>
      </c>
      <c r="J86" s="890"/>
      <c r="K86" s="890"/>
      <c r="L86" s="890"/>
      <c r="M86" s="890"/>
      <c r="N86" s="890"/>
      <c r="O86" s="890"/>
      <c r="P86" s="890">
        <f>IF(ISERROR(P85/W72)=TRUE,"",ROUND(P85/W72*100,1))</f>
        <v>12.1</v>
      </c>
      <c r="Q86" s="890"/>
      <c r="R86" s="890"/>
      <c r="S86" s="890"/>
      <c r="T86" s="890"/>
      <c r="U86" s="890"/>
      <c r="V86" s="890"/>
      <c r="W86" s="890">
        <f>IF(ISERROR(W85/W72)=TRUE,"",ROUND(W85/W72*100,1))</f>
        <v>11.9</v>
      </c>
      <c r="X86" s="890"/>
      <c r="Y86" s="890"/>
      <c r="Z86" s="890"/>
      <c r="AA86" s="890"/>
      <c r="AB86" s="890"/>
      <c r="AC86" s="890"/>
      <c r="AD86" s="890">
        <f>IF(ISERROR(AD85/W72)=TRUE,"",ROUND(AD85/W72*100,1))</f>
        <v>11.3</v>
      </c>
      <c r="AE86" s="890"/>
      <c r="AF86" s="890"/>
      <c r="AG86" s="890"/>
      <c r="AH86" s="890"/>
      <c r="AI86" s="890"/>
      <c r="AJ86" s="890"/>
      <c r="AK86" s="890">
        <f>IF(ISERROR(AK85/W72)=TRUE,"",ROUND(AK85/W72*100,1))</f>
        <v>5.9</v>
      </c>
      <c r="AL86" s="890"/>
      <c r="AM86" s="890"/>
      <c r="AN86" s="890"/>
      <c r="AO86" s="890"/>
      <c r="AP86" s="890"/>
      <c r="AQ86" s="890"/>
    </row>
    <row r="87" spans="1:53" ht="13.7" customHeight="1">
      <c r="A87" s="3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 t="s">
        <v>321</v>
      </c>
      <c r="AJ87" s="18"/>
      <c r="AK87" s="18"/>
      <c r="AL87" s="18"/>
      <c r="AM87" s="18"/>
      <c r="AN87" s="18"/>
      <c r="AO87" s="18"/>
      <c r="AP87" s="18"/>
      <c r="AQ87" s="11"/>
      <c r="AR87" s="11"/>
      <c r="AS87" s="11"/>
      <c r="AT87" s="11"/>
      <c r="AU87" s="11"/>
      <c r="AV87" s="11"/>
      <c r="AW87" s="11"/>
      <c r="AX87" s="6"/>
      <c r="AY87" s="6"/>
      <c r="AZ87" s="6"/>
      <c r="BA87" s="6"/>
    </row>
    <row r="88" spans="1:53" ht="13.5">
      <c r="A88" s="38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6"/>
      <c r="AT88" s="6"/>
    </row>
    <row r="89" spans="1:53" s="3" customFormat="1" ht="14.25">
      <c r="A89" s="229" t="s">
        <v>310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16"/>
    </row>
    <row r="90" spans="1:53" s="3" customFormat="1" ht="13.7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671" t="s">
        <v>25</v>
      </c>
      <c r="AI90" s="671"/>
      <c r="AJ90" s="671"/>
      <c r="AK90" s="671"/>
      <c r="AL90" s="671"/>
      <c r="AM90" s="671"/>
      <c r="AN90" s="671"/>
      <c r="AO90" s="671"/>
      <c r="AP90" s="671"/>
      <c r="AQ90" s="671"/>
      <c r="AR90" s="671"/>
      <c r="AS90" s="39"/>
      <c r="AT90" s="7"/>
    </row>
    <row r="91" spans="1:53" s="3" customFormat="1" ht="15" customHeight="1">
      <c r="A91" s="7"/>
      <c r="B91" s="892" t="s">
        <v>246</v>
      </c>
      <c r="C91" s="892"/>
      <c r="D91" s="892"/>
      <c r="E91" s="892"/>
      <c r="F91" s="892"/>
      <c r="G91" s="892"/>
      <c r="H91" s="892"/>
      <c r="I91" s="892"/>
      <c r="J91" s="892"/>
      <c r="K91" s="892"/>
      <c r="L91" s="892"/>
      <c r="M91" s="892"/>
      <c r="N91" s="892"/>
      <c r="O91" s="892"/>
      <c r="P91" s="252" t="s">
        <v>275</v>
      </c>
      <c r="Q91" s="252"/>
      <c r="R91" s="252"/>
      <c r="S91" s="252"/>
      <c r="T91" s="252"/>
      <c r="U91" s="252"/>
      <c r="V91" s="526" t="s">
        <v>330</v>
      </c>
      <c r="W91" s="527"/>
      <c r="X91" s="527"/>
      <c r="Y91" s="527"/>
      <c r="Z91" s="527"/>
      <c r="AA91" s="528"/>
      <c r="AB91" s="252" t="s">
        <v>328</v>
      </c>
      <c r="AC91" s="252"/>
      <c r="AD91" s="252"/>
      <c r="AE91" s="252"/>
      <c r="AF91" s="252"/>
      <c r="AG91" s="252"/>
      <c r="AH91" s="252" t="s">
        <v>352</v>
      </c>
      <c r="AI91" s="252"/>
      <c r="AJ91" s="252"/>
      <c r="AK91" s="252"/>
      <c r="AL91" s="252"/>
      <c r="AM91" s="252"/>
      <c r="AN91" s="252" t="s">
        <v>368</v>
      </c>
      <c r="AO91" s="252"/>
      <c r="AP91" s="252"/>
      <c r="AQ91" s="252"/>
      <c r="AR91" s="252"/>
      <c r="AS91" s="252"/>
    </row>
    <row r="92" spans="1:53" s="3" customFormat="1" ht="15" customHeight="1">
      <c r="A92" s="22"/>
      <c r="B92" s="902" t="s">
        <v>335</v>
      </c>
      <c r="C92" s="894"/>
      <c r="D92" s="894"/>
      <c r="E92" s="894"/>
      <c r="F92" s="894"/>
      <c r="G92" s="894"/>
      <c r="H92" s="894"/>
      <c r="I92" s="894"/>
      <c r="J92" s="894"/>
      <c r="K92" s="894"/>
      <c r="L92" s="894"/>
      <c r="M92" s="894"/>
      <c r="N92" s="894"/>
      <c r="O92" s="895"/>
      <c r="P92" s="899">
        <v>16</v>
      </c>
      <c r="Q92" s="900"/>
      <c r="R92" s="900"/>
      <c r="S92" s="900"/>
      <c r="T92" s="900"/>
      <c r="U92" s="901"/>
      <c r="V92" s="899">
        <v>16</v>
      </c>
      <c r="W92" s="900"/>
      <c r="X92" s="900"/>
      <c r="Y92" s="900"/>
      <c r="Z92" s="900"/>
      <c r="AA92" s="901"/>
      <c r="AB92" s="899">
        <v>18</v>
      </c>
      <c r="AC92" s="900"/>
      <c r="AD92" s="900"/>
      <c r="AE92" s="900"/>
      <c r="AF92" s="900"/>
      <c r="AG92" s="901"/>
      <c r="AH92" s="899">
        <v>20</v>
      </c>
      <c r="AI92" s="900"/>
      <c r="AJ92" s="900"/>
      <c r="AK92" s="900"/>
      <c r="AL92" s="900"/>
      <c r="AM92" s="901"/>
      <c r="AN92" s="899">
        <v>24</v>
      </c>
      <c r="AO92" s="900"/>
      <c r="AP92" s="900"/>
      <c r="AQ92" s="900"/>
      <c r="AR92" s="900"/>
      <c r="AS92" s="901"/>
    </row>
    <row r="93" spans="1:53" s="3" customFormat="1" ht="15" customHeight="1">
      <c r="A93" s="22"/>
      <c r="B93" s="902" t="s">
        <v>364</v>
      </c>
      <c r="C93" s="894"/>
      <c r="D93" s="894"/>
      <c r="E93" s="894"/>
      <c r="F93" s="894"/>
      <c r="G93" s="894"/>
      <c r="H93" s="894"/>
      <c r="I93" s="894"/>
      <c r="J93" s="894"/>
      <c r="K93" s="894"/>
      <c r="L93" s="894"/>
      <c r="M93" s="894"/>
      <c r="N93" s="894"/>
      <c r="O93" s="895"/>
      <c r="P93" s="899">
        <v>102</v>
      </c>
      <c r="Q93" s="900"/>
      <c r="R93" s="900"/>
      <c r="S93" s="900"/>
      <c r="T93" s="900"/>
      <c r="U93" s="901"/>
      <c r="V93" s="899">
        <v>98</v>
      </c>
      <c r="W93" s="900"/>
      <c r="X93" s="900"/>
      <c r="Y93" s="900"/>
      <c r="Z93" s="900"/>
      <c r="AA93" s="901"/>
      <c r="AB93" s="899">
        <v>90</v>
      </c>
      <c r="AC93" s="900"/>
      <c r="AD93" s="900"/>
      <c r="AE93" s="900"/>
      <c r="AF93" s="900"/>
      <c r="AG93" s="901"/>
      <c r="AH93" s="899">
        <v>74</v>
      </c>
      <c r="AI93" s="900"/>
      <c r="AJ93" s="900"/>
      <c r="AK93" s="900"/>
      <c r="AL93" s="900"/>
      <c r="AM93" s="901"/>
      <c r="AN93" s="899">
        <v>54</v>
      </c>
      <c r="AO93" s="900"/>
      <c r="AP93" s="900"/>
      <c r="AQ93" s="900"/>
      <c r="AR93" s="900"/>
      <c r="AS93" s="901"/>
    </row>
    <row r="94" spans="1:53" s="3" customFormat="1" ht="15" customHeight="1">
      <c r="A94" s="22"/>
      <c r="B94" s="893" t="s">
        <v>336</v>
      </c>
      <c r="C94" s="903"/>
      <c r="D94" s="903"/>
      <c r="E94" s="903"/>
      <c r="F94" s="903"/>
      <c r="G94" s="903"/>
      <c r="H94" s="903"/>
      <c r="I94" s="903"/>
      <c r="J94" s="903"/>
      <c r="K94" s="903"/>
      <c r="L94" s="903"/>
      <c r="M94" s="903"/>
      <c r="N94" s="903"/>
      <c r="O94" s="904"/>
      <c r="P94" s="899">
        <v>2</v>
      </c>
      <c r="Q94" s="900"/>
      <c r="R94" s="900"/>
      <c r="S94" s="900"/>
      <c r="T94" s="900"/>
      <c r="U94" s="901"/>
      <c r="V94" s="899">
        <v>0</v>
      </c>
      <c r="W94" s="900"/>
      <c r="X94" s="900"/>
      <c r="Y94" s="900"/>
      <c r="Z94" s="900"/>
      <c r="AA94" s="901"/>
      <c r="AB94" s="899">
        <v>3</v>
      </c>
      <c r="AC94" s="900"/>
      <c r="AD94" s="900"/>
      <c r="AE94" s="900"/>
      <c r="AF94" s="900"/>
      <c r="AG94" s="901"/>
      <c r="AH94" s="899">
        <v>2</v>
      </c>
      <c r="AI94" s="900"/>
      <c r="AJ94" s="900"/>
      <c r="AK94" s="900"/>
      <c r="AL94" s="900"/>
      <c r="AM94" s="901"/>
      <c r="AN94" s="899">
        <v>3</v>
      </c>
      <c r="AO94" s="900"/>
      <c r="AP94" s="900"/>
      <c r="AQ94" s="900"/>
      <c r="AR94" s="900"/>
      <c r="AS94" s="901"/>
    </row>
    <row r="95" spans="1:53" s="3" customFormat="1" ht="15" customHeight="1">
      <c r="A95" s="22"/>
      <c r="B95" s="902" t="s">
        <v>358</v>
      </c>
      <c r="C95" s="894"/>
      <c r="D95" s="894"/>
      <c r="E95" s="894"/>
      <c r="F95" s="894"/>
      <c r="G95" s="894"/>
      <c r="H95" s="894"/>
      <c r="I95" s="894"/>
      <c r="J95" s="894"/>
      <c r="K95" s="894"/>
      <c r="L95" s="894"/>
      <c r="M95" s="894"/>
      <c r="N95" s="894"/>
      <c r="O95" s="895"/>
      <c r="P95" s="905" t="s">
        <v>347</v>
      </c>
      <c r="Q95" s="906"/>
      <c r="R95" s="906"/>
      <c r="S95" s="906"/>
      <c r="T95" s="906"/>
      <c r="U95" s="907"/>
      <c r="V95" s="908">
        <v>0</v>
      </c>
      <c r="W95" s="906"/>
      <c r="X95" s="906"/>
      <c r="Y95" s="906"/>
      <c r="Z95" s="906"/>
      <c r="AA95" s="907"/>
      <c r="AB95" s="908">
        <v>0</v>
      </c>
      <c r="AC95" s="906"/>
      <c r="AD95" s="906"/>
      <c r="AE95" s="906"/>
      <c r="AF95" s="906"/>
      <c r="AG95" s="907"/>
      <c r="AH95" s="908">
        <v>0</v>
      </c>
      <c r="AI95" s="906"/>
      <c r="AJ95" s="906"/>
      <c r="AK95" s="906"/>
      <c r="AL95" s="906"/>
      <c r="AM95" s="907"/>
      <c r="AN95" s="908">
        <v>0</v>
      </c>
      <c r="AO95" s="906"/>
      <c r="AP95" s="906"/>
      <c r="AQ95" s="906"/>
      <c r="AR95" s="906"/>
      <c r="AS95" s="907"/>
    </row>
    <row r="96" spans="1:53" s="3" customFormat="1" ht="15" customHeight="1">
      <c r="A96" s="22"/>
      <c r="B96" s="902" t="s">
        <v>337</v>
      </c>
      <c r="C96" s="894"/>
      <c r="D96" s="894"/>
      <c r="E96" s="894"/>
      <c r="F96" s="894"/>
      <c r="G96" s="894"/>
      <c r="H96" s="894"/>
      <c r="I96" s="894"/>
      <c r="J96" s="894"/>
      <c r="K96" s="894"/>
      <c r="L96" s="894"/>
      <c r="M96" s="894"/>
      <c r="N96" s="894"/>
      <c r="O96" s="895"/>
      <c r="P96" s="899">
        <v>57</v>
      </c>
      <c r="Q96" s="900"/>
      <c r="R96" s="900"/>
      <c r="S96" s="900"/>
      <c r="T96" s="900"/>
      <c r="U96" s="901"/>
      <c r="V96" s="899">
        <v>65</v>
      </c>
      <c r="W96" s="900"/>
      <c r="X96" s="900"/>
      <c r="Y96" s="900"/>
      <c r="Z96" s="900"/>
      <c r="AA96" s="901"/>
      <c r="AB96" s="899">
        <v>63</v>
      </c>
      <c r="AC96" s="900"/>
      <c r="AD96" s="900"/>
      <c r="AE96" s="900"/>
      <c r="AF96" s="900"/>
      <c r="AG96" s="901"/>
      <c r="AH96" s="899">
        <v>59</v>
      </c>
      <c r="AI96" s="900"/>
      <c r="AJ96" s="900"/>
      <c r="AK96" s="900"/>
      <c r="AL96" s="900"/>
      <c r="AM96" s="901"/>
      <c r="AN96" s="899">
        <v>59</v>
      </c>
      <c r="AO96" s="900"/>
      <c r="AP96" s="900"/>
      <c r="AQ96" s="900"/>
      <c r="AR96" s="900"/>
      <c r="AS96" s="901"/>
    </row>
    <row r="97" spans="1:48" s="3" customFormat="1" ht="15" customHeight="1">
      <c r="A97" s="7"/>
      <c r="B97" s="902" t="s">
        <v>362</v>
      </c>
      <c r="C97" s="894"/>
      <c r="D97" s="894"/>
      <c r="E97" s="894"/>
      <c r="F97" s="894"/>
      <c r="G97" s="894"/>
      <c r="H97" s="894"/>
      <c r="I97" s="894"/>
      <c r="J97" s="894"/>
      <c r="K97" s="894"/>
      <c r="L97" s="894"/>
      <c r="M97" s="894"/>
      <c r="N97" s="894"/>
      <c r="O97" s="895"/>
      <c r="P97" s="899">
        <v>30</v>
      </c>
      <c r="Q97" s="900"/>
      <c r="R97" s="900"/>
      <c r="S97" s="900"/>
      <c r="T97" s="900"/>
      <c r="U97" s="901"/>
      <c r="V97" s="899">
        <v>21</v>
      </c>
      <c r="W97" s="900"/>
      <c r="X97" s="900"/>
      <c r="Y97" s="900"/>
      <c r="Z97" s="900"/>
      <c r="AA97" s="901"/>
      <c r="AB97" s="899">
        <v>17</v>
      </c>
      <c r="AC97" s="900"/>
      <c r="AD97" s="900"/>
      <c r="AE97" s="900"/>
      <c r="AF97" s="900"/>
      <c r="AG97" s="901"/>
      <c r="AH97" s="899">
        <v>16</v>
      </c>
      <c r="AI97" s="900"/>
      <c r="AJ97" s="900"/>
      <c r="AK97" s="900"/>
      <c r="AL97" s="900"/>
      <c r="AM97" s="901"/>
      <c r="AN97" s="899">
        <v>13</v>
      </c>
      <c r="AO97" s="900"/>
      <c r="AP97" s="900"/>
      <c r="AQ97" s="900"/>
      <c r="AR97" s="900"/>
      <c r="AS97" s="901"/>
    </row>
    <row r="98" spans="1:48" s="3" customFormat="1" ht="15" customHeight="1">
      <c r="A98" s="22"/>
      <c r="B98" s="902" t="s">
        <v>338</v>
      </c>
      <c r="C98" s="894"/>
      <c r="D98" s="894"/>
      <c r="E98" s="894"/>
      <c r="F98" s="894"/>
      <c r="G98" s="894"/>
      <c r="H98" s="894"/>
      <c r="I98" s="894"/>
      <c r="J98" s="894"/>
      <c r="K98" s="894"/>
      <c r="L98" s="894"/>
      <c r="M98" s="894"/>
      <c r="N98" s="894"/>
      <c r="O98" s="895"/>
      <c r="P98" s="899">
        <v>24</v>
      </c>
      <c r="Q98" s="900"/>
      <c r="R98" s="900"/>
      <c r="S98" s="900"/>
      <c r="T98" s="900"/>
      <c r="U98" s="901"/>
      <c r="V98" s="899">
        <v>20</v>
      </c>
      <c r="W98" s="900"/>
      <c r="X98" s="900"/>
      <c r="Y98" s="900"/>
      <c r="Z98" s="900"/>
      <c r="AA98" s="901"/>
      <c r="AB98" s="899">
        <v>21</v>
      </c>
      <c r="AC98" s="900"/>
      <c r="AD98" s="900"/>
      <c r="AE98" s="900"/>
      <c r="AF98" s="900"/>
      <c r="AG98" s="901"/>
      <c r="AH98" s="899">
        <v>24</v>
      </c>
      <c r="AI98" s="900"/>
      <c r="AJ98" s="900"/>
      <c r="AK98" s="900"/>
      <c r="AL98" s="900"/>
      <c r="AM98" s="901"/>
      <c r="AN98" s="899">
        <v>25</v>
      </c>
      <c r="AO98" s="900"/>
      <c r="AP98" s="900"/>
      <c r="AQ98" s="900"/>
      <c r="AR98" s="900"/>
      <c r="AS98" s="901"/>
    </row>
    <row r="99" spans="1:48" s="3" customFormat="1" ht="15" customHeight="1">
      <c r="A99" s="22"/>
      <c r="B99" s="902" t="s">
        <v>339</v>
      </c>
      <c r="C99" s="894"/>
      <c r="D99" s="894"/>
      <c r="E99" s="894"/>
      <c r="F99" s="894"/>
      <c r="G99" s="894"/>
      <c r="H99" s="894"/>
      <c r="I99" s="894"/>
      <c r="J99" s="894"/>
      <c r="K99" s="894"/>
      <c r="L99" s="894"/>
      <c r="M99" s="894"/>
      <c r="N99" s="894"/>
      <c r="O99" s="895"/>
      <c r="P99" s="899">
        <v>171</v>
      </c>
      <c r="Q99" s="900"/>
      <c r="R99" s="900"/>
      <c r="S99" s="900"/>
      <c r="T99" s="900"/>
      <c r="U99" s="901"/>
      <c r="V99" s="899">
        <v>171</v>
      </c>
      <c r="W99" s="900"/>
      <c r="X99" s="900"/>
      <c r="Y99" s="900"/>
      <c r="Z99" s="900"/>
      <c r="AA99" s="901"/>
      <c r="AB99" s="899">
        <v>192</v>
      </c>
      <c r="AC99" s="900"/>
      <c r="AD99" s="900"/>
      <c r="AE99" s="900"/>
      <c r="AF99" s="900"/>
      <c r="AG99" s="901"/>
      <c r="AH99" s="899">
        <v>178</v>
      </c>
      <c r="AI99" s="900"/>
      <c r="AJ99" s="900"/>
      <c r="AK99" s="900"/>
      <c r="AL99" s="900"/>
      <c r="AM99" s="901"/>
      <c r="AN99" s="899">
        <v>149</v>
      </c>
      <c r="AO99" s="900"/>
      <c r="AP99" s="900"/>
      <c r="AQ99" s="900"/>
      <c r="AR99" s="900"/>
      <c r="AS99" s="901"/>
    </row>
    <row r="100" spans="1:48" s="3" customFormat="1" ht="15" customHeight="1">
      <c r="A100" s="22"/>
      <c r="B100" s="902" t="s">
        <v>340</v>
      </c>
      <c r="C100" s="894"/>
      <c r="D100" s="894"/>
      <c r="E100" s="894"/>
      <c r="F100" s="894"/>
      <c r="G100" s="894"/>
      <c r="H100" s="894"/>
      <c r="I100" s="894"/>
      <c r="J100" s="894"/>
      <c r="K100" s="894"/>
      <c r="L100" s="894"/>
      <c r="M100" s="894"/>
      <c r="N100" s="894"/>
      <c r="O100" s="895"/>
      <c r="P100" s="899">
        <v>1290</v>
      </c>
      <c r="Q100" s="900"/>
      <c r="R100" s="900"/>
      <c r="S100" s="900"/>
      <c r="T100" s="900"/>
      <c r="U100" s="901"/>
      <c r="V100" s="898">
        <v>1389</v>
      </c>
      <c r="W100" s="898"/>
      <c r="X100" s="898"/>
      <c r="Y100" s="898"/>
      <c r="Z100" s="898"/>
      <c r="AA100" s="898"/>
      <c r="AB100" s="898">
        <v>1449</v>
      </c>
      <c r="AC100" s="898"/>
      <c r="AD100" s="898"/>
      <c r="AE100" s="898"/>
      <c r="AF100" s="898"/>
      <c r="AG100" s="898"/>
      <c r="AH100" s="898">
        <v>1538</v>
      </c>
      <c r="AI100" s="898"/>
      <c r="AJ100" s="898"/>
      <c r="AK100" s="898"/>
      <c r="AL100" s="898"/>
      <c r="AM100" s="898"/>
      <c r="AN100" s="898">
        <v>1622</v>
      </c>
      <c r="AO100" s="898"/>
      <c r="AP100" s="898"/>
      <c r="AQ100" s="898"/>
      <c r="AR100" s="898"/>
      <c r="AS100" s="898"/>
    </row>
    <row r="101" spans="1:48" s="3" customFormat="1" ht="15" customHeight="1">
      <c r="A101" s="22"/>
      <c r="B101" s="893" t="s">
        <v>359</v>
      </c>
      <c r="C101" s="894"/>
      <c r="D101" s="894"/>
      <c r="E101" s="894"/>
      <c r="F101" s="894"/>
      <c r="G101" s="894"/>
      <c r="H101" s="894"/>
      <c r="I101" s="894"/>
      <c r="J101" s="894"/>
      <c r="K101" s="894"/>
      <c r="L101" s="894"/>
      <c r="M101" s="894"/>
      <c r="N101" s="894"/>
      <c r="O101" s="895"/>
      <c r="P101" s="896" t="s">
        <v>347</v>
      </c>
      <c r="Q101" s="897"/>
      <c r="R101" s="897"/>
      <c r="S101" s="897"/>
      <c r="T101" s="897"/>
      <c r="U101" s="897"/>
      <c r="V101" s="896" t="s">
        <v>347</v>
      </c>
      <c r="W101" s="897"/>
      <c r="X101" s="897"/>
      <c r="Y101" s="897"/>
      <c r="Z101" s="897"/>
      <c r="AA101" s="897"/>
      <c r="AB101" s="896" t="s">
        <v>347</v>
      </c>
      <c r="AC101" s="897"/>
      <c r="AD101" s="897"/>
      <c r="AE101" s="897"/>
      <c r="AF101" s="897"/>
      <c r="AG101" s="897"/>
      <c r="AH101" s="898">
        <v>5</v>
      </c>
      <c r="AI101" s="898"/>
      <c r="AJ101" s="898"/>
      <c r="AK101" s="898"/>
      <c r="AL101" s="898"/>
      <c r="AM101" s="898"/>
      <c r="AN101" s="898">
        <v>4</v>
      </c>
      <c r="AO101" s="898"/>
      <c r="AP101" s="898"/>
      <c r="AQ101" s="898"/>
      <c r="AR101" s="898"/>
      <c r="AS101" s="898"/>
    </row>
    <row r="102" spans="1:48" s="3" customFormat="1" ht="15" customHeight="1">
      <c r="A102" s="201"/>
      <c r="B102" s="893" t="s">
        <v>360</v>
      </c>
      <c r="C102" s="894"/>
      <c r="D102" s="894"/>
      <c r="E102" s="894"/>
      <c r="F102" s="894"/>
      <c r="G102" s="894"/>
      <c r="H102" s="894"/>
      <c r="I102" s="894"/>
      <c r="J102" s="894"/>
      <c r="K102" s="894"/>
      <c r="L102" s="894"/>
      <c r="M102" s="894"/>
      <c r="N102" s="894"/>
      <c r="O102" s="895"/>
      <c r="P102" s="899">
        <v>12</v>
      </c>
      <c r="Q102" s="900"/>
      <c r="R102" s="900"/>
      <c r="S102" s="900"/>
      <c r="T102" s="900"/>
      <c r="U102" s="901"/>
      <c r="V102" s="898">
        <v>7</v>
      </c>
      <c r="W102" s="898"/>
      <c r="X102" s="898"/>
      <c r="Y102" s="898"/>
      <c r="Z102" s="898"/>
      <c r="AA102" s="898"/>
      <c r="AB102" s="898">
        <v>8</v>
      </c>
      <c r="AC102" s="898"/>
      <c r="AD102" s="898"/>
      <c r="AE102" s="898"/>
      <c r="AF102" s="898"/>
      <c r="AG102" s="898"/>
      <c r="AH102" s="898">
        <v>26</v>
      </c>
      <c r="AI102" s="898"/>
      <c r="AJ102" s="898"/>
      <c r="AK102" s="898"/>
      <c r="AL102" s="898"/>
      <c r="AM102" s="898"/>
      <c r="AN102" s="898">
        <v>16</v>
      </c>
      <c r="AO102" s="898"/>
      <c r="AP102" s="898"/>
      <c r="AQ102" s="898"/>
      <c r="AR102" s="898"/>
      <c r="AS102" s="898"/>
    </row>
    <row r="103" spans="1:48" s="3" customFormat="1" ht="15" customHeight="1">
      <c r="A103" s="22"/>
      <c r="B103" s="893" t="s">
        <v>361</v>
      </c>
      <c r="C103" s="894"/>
      <c r="D103" s="894"/>
      <c r="E103" s="894"/>
      <c r="F103" s="894"/>
      <c r="G103" s="894"/>
      <c r="H103" s="894"/>
      <c r="I103" s="894"/>
      <c r="J103" s="894"/>
      <c r="K103" s="894"/>
      <c r="L103" s="894"/>
      <c r="M103" s="894"/>
      <c r="N103" s="894"/>
      <c r="O103" s="895"/>
      <c r="P103" s="896" t="s">
        <v>347</v>
      </c>
      <c r="Q103" s="897"/>
      <c r="R103" s="897"/>
      <c r="S103" s="897"/>
      <c r="T103" s="897"/>
      <c r="U103" s="897"/>
      <c r="V103" s="896" t="s">
        <v>347</v>
      </c>
      <c r="W103" s="897"/>
      <c r="X103" s="897"/>
      <c r="Y103" s="897"/>
      <c r="Z103" s="897"/>
      <c r="AA103" s="897"/>
      <c r="AB103" s="896" t="s">
        <v>347</v>
      </c>
      <c r="AC103" s="897"/>
      <c r="AD103" s="897"/>
      <c r="AE103" s="897"/>
      <c r="AF103" s="897"/>
      <c r="AG103" s="897"/>
      <c r="AH103" s="898">
        <v>16</v>
      </c>
      <c r="AI103" s="898"/>
      <c r="AJ103" s="898"/>
      <c r="AK103" s="898"/>
      <c r="AL103" s="898"/>
      <c r="AM103" s="898"/>
      <c r="AN103" s="898">
        <v>21</v>
      </c>
      <c r="AO103" s="898"/>
      <c r="AP103" s="898"/>
      <c r="AQ103" s="898"/>
      <c r="AR103" s="898"/>
      <c r="AS103" s="898"/>
    </row>
    <row r="104" spans="1:48" s="3" customFormat="1" ht="15" customHeight="1">
      <c r="A104" s="22"/>
      <c r="B104" s="909" t="s">
        <v>363</v>
      </c>
      <c r="C104" s="910"/>
      <c r="D104" s="910"/>
      <c r="E104" s="910"/>
      <c r="F104" s="910"/>
      <c r="G104" s="910"/>
      <c r="H104" s="910"/>
      <c r="I104" s="910"/>
      <c r="J104" s="910"/>
      <c r="K104" s="910"/>
      <c r="L104" s="910"/>
      <c r="M104" s="910"/>
      <c r="N104" s="910"/>
      <c r="O104" s="911"/>
      <c r="P104" s="912" t="s">
        <v>347</v>
      </c>
      <c r="Q104" s="913"/>
      <c r="R104" s="913"/>
      <c r="S104" s="913"/>
      <c r="T104" s="913"/>
      <c r="U104" s="913"/>
      <c r="V104" s="912" t="s">
        <v>347</v>
      </c>
      <c r="W104" s="913"/>
      <c r="X104" s="913"/>
      <c r="Y104" s="913"/>
      <c r="Z104" s="913"/>
      <c r="AA104" s="913"/>
      <c r="AB104" s="912" t="s">
        <v>347</v>
      </c>
      <c r="AC104" s="913"/>
      <c r="AD104" s="913"/>
      <c r="AE104" s="913"/>
      <c r="AF104" s="913"/>
      <c r="AG104" s="913"/>
      <c r="AH104" s="914">
        <v>5</v>
      </c>
      <c r="AI104" s="914"/>
      <c r="AJ104" s="914"/>
      <c r="AK104" s="914"/>
      <c r="AL104" s="914"/>
      <c r="AM104" s="914"/>
      <c r="AN104" s="914">
        <v>8</v>
      </c>
      <c r="AO104" s="914"/>
      <c r="AP104" s="914"/>
      <c r="AQ104" s="914"/>
      <c r="AR104" s="914"/>
      <c r="AS104" s="914"/>
    </row>
    <row r="105" spans="1:48" s="3" customFormat="1" ht="13.7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J105" s="173" t="s">
        <v>321</v>
      </c>
      <c r="AK105" s="173"/>
      <c r="AL105" s="173"/>
      <c r="AM105" s="173"/>
      <c r="AN105" s="173"/>
      <c r="AO105" s="173"/>
      <c r="AP105" s="173"/>
      <c r="AQ105" s="173"/>
      <c r="AR105" s="173"/>
      <c r="AS105" s="8"/>
    </row>
    <row r="106" spans="1:48" ht="12.2" customHeight="1">
      <c r="AO106" s="58"/>
      <c r="AP106" s="58"/>
      <c r="AQ106" s="58"/>
      <c r="AR106" s="58"/>
      <c r="AS106" s="58"/>
    </row>
    <row r="107" spans="1:48" s="3" customFormat="1" ht="13.5">
      <c r="A107" s="229" t="s">
        <v>311</v>
      </c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U107" s="7"/>
      <c r="AV107" s="53"/>
    </row>
    <row r="108" spans="1:48" s="3" customFormat="1" ht="13.7" customHeight="1">
      <c r="A108" s="7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34"/>
      <c r="AE108" s="34"/>
      <c r="AF108" s="34"/>
      <c r="AG108" s="34"/>
      <c r="AH108" s="671" t="s">
        <v>25</v>
      </c>
      <c r="AI108" s="671"/>
      <c r="AJ108" s="671"/>
      <c r="AK108" s="671"/>
      <c r="AL108" s="671"/>
      <c r="AM108" s="671"/>
      <c r="AN108" s="671"/>
      <c r="AO108" s="671"/>
      <c r="AP108" s="671"/>
      <c r="AQ108" s="671"/>
      <c r="AR108" s="671"/>
      <c r="AS108" s="7"/>
      <c r="AU108" s="7"/>
      <c r="AV108" s="53"/>
    </row>
    <row r="109" spans="1:48" s="3" customFormat="1" ht="15" customHeight="1">
      <c r="A109" s="7"/>
      <c r="B109" s="745" t="s">
        <v>1</v>
      </c>
      <c r="C109" s="745"/>
      <c r="D109" s="745"/>
      <c r="E109" s="745"/>
      <c r="F109" s="745"/>
      <c r="G109" s="745"/>
      <c r="H109" s="745"/>
      <c r="I109" s="745"/>
      <c r="J109" s="745"/>
      <c r="K109" s="252" t="s">
        <v>275</v>
      </c>
      <c r="L109" s="252"/>
      <c r="M109" s="252"/>
      <c r="N109" s="252"/>
      <c r="O109" s="252"/>
      <c r="P109" s="252"/>
      <c r="Q109" s="252"/>
      <c r="R109" s="252" t="s">
        <v>330</v>
      </c>
      <c r="S109" s="252"/>
      <c r="T109" s="252"/>
      <c r="U109" s="252"/>
      <c r="V109" s="252"/>
      <c r="W109" s="252"/>
      <c r="X109" s="252"/>
      <c r="Y109" s="252" t="s">
        <v>328</v>
      </c>
      <c r="Z109" s="252"/>
      <c r="AA109" s="252"/>
      <c r="AB109" s="252"/>
      <c r="AC109" s="252"/>
      <c r="AD109" s="252"/>
      <c r="AE109" s="252"/>
      <c r="AF109" s="252" t="s">
        <v>352</v>
      </c>
      <c r="AG109" s="252"/>
      <c r="AH109" s="252"/>
      <c r="AI109" s="252"/>
      <c r="AJ109" s="252"/>
      <c r="AK109" s="252"/>
      <c r="AL109" s="252"/>
      <c r="AM109" s="252" t="s">
        <v>368</v>
      </c>
      <c r="AN109" s="252"/>
      <c r="AO109" s="252"/>
      <c r="AP109" s="252"/>
      <c r="AQ109" s="252"/>
      <c r="AR109" s="252"/>
      <c r="AS109" s="252"/>
    </row>
    <row r="110" spans="1:48" s="3" customFormat="1" ht="15" customHeight="1">
      <c r="A110" s="7"/>
      <c r="B110" s="918" t="s">
        <v>341</v>
      </c>
      <c r="C110" s="919"/>
      <c r="D110" s="919"/>
      <c r="E110" s="919"/>
      <c r="F110" s="919"/>
      <c r="G110" s="919"/>
      <c r="H110" s="919"/>
      <c r="I110" s="919"/>
      <c r="J110" s="920"/>
      <c r="K110" s="921">
        <v>48</v>
      </c>
      <c r="L110" s="922"/>
      <c r="M110" s="922"/>
      <c r="N110" s="922"/>
      <c r="O110" s="922"/>
      <c r="P110" s="922"/>
      <c r="Q110" s="923"/>
      <c r="R110" s="921">
        <v>47</v>
      </c>
      <c r="S110" s="922"/>
      <c r="T110" s="922"/>
      <c r="U110" s="922"/>
      <c r="V110" s="922"/>
      <c r="W110" s="922"/>
      <c r="X110" s="923"/>
      <c r="Y110" s="921">
        <v>42</v>
      </c>
      <c r="Z110" s="922"/>
      <c r="AA110" s="922"/>
      <c r="AB110" s="922"/>
      <c r="AC110" s="922"/>
      <c r="AD110" s="922"/>
      <c r="AE110" s="923"/>
      <c r="AF110" s="816">
        <v>39</v>
      </c>
      <c r="AG110" s="817"/>
      <c r="AH110" s="817"/>
      <c r="AI110" s="817"/>
      <c r="AJ110" s="817"/>
      <c r="AK110" s="817"/>
      <c r="AL110" s="818"/>
      <c r="AM110" s="816">
        <v>35</v>
      </c>
      <c r="AN110" s="817"/>
      <c r="AO110" s="817"/>
      <c r="AP110" s="817"/>
      <c r="AQ110" s="817"/>
      <c r="AR110" s="817"/>
      <c r="AS110" s="818"/>
    </row>
    <row r="111" spans="1:48" s="3" customFormat="1" ht="15" customHeight="1">
      <c r="A111" s="7"/>
      <c r="B111" s="915" t="s">
        <v>342</v>
      </c>
      <c r="C111" s="916"/>
      <c r="D111" s="916"/>
      <c r="E111" s="916"/>
      <c r="F111" s="916"/>
      <c r="G111" s="916"/>
      <c r="H111" s="916"/>
      <c r="I111" s="916"/>
      <c r="J111" s="917"/>
      <c r="K111" s="924">
        <v>2095</v>
      </c>
      <c r="L111" s="925"/>
      <c r="M111" s="925"/>
      <c r="N111" s="925"/>
      <c r="O111" s="925"/>
      <c r="P111" s="925"/>
      <c r="Q111" s="926"/>
      <c r="R111" s="924">
        <v>2032</v>
      </c>
      <c r="S111" s="925"/>
      <c r="T111" s="925"/>
      <c r="U111" s="925"/>
      <c r="V111" s="925"/>
      <c r="W111" s="925"/>
      <c r="X111" s="926"/>
      <c r="Y111" s="924">
        <v>1725</v>
      </c>
      <c r="Z111" s="925"/>
      <c r="AA111" s="925"/>
      <c r="AB111" s="925"/>
      <c r="AC111" s="925"/>
      <c r="AD111" s="925"/>
      <c r="AE111" s="926"/>
      <c r="AF111" s="526">
        <v>1531</v>
      </c>
      <c r="AG111" s="527"/>
      <c r="AH111" s="527"/>
      <c r="AI111" s="527"/>
      <c r="AJ111" s="527"/>
      <c r="AK111" s="527"/>
      <c r="AL111" s="528"/>
      <c r="AM111" s="526">
        <v>1329</v>
      </c>
      <c r="AN111" s="527"/>
      <c r="AO111" s="527"/>
      <c r="AP111" s="527"/>
      <c r="AQ111" s="527"/>
      <c r="AR111" s="527"/>
      <c r="AS111" s="528"/>
    </row>
    <row r="112" spans="1:48" s="3" customFormat="1" ht="13.7" customHeight="1">
      <c r="A112" s="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6"/>
      <c r="M112" s="6"/>
      <c r="N112" s="6"/>
      <c r="O112" s="6"/>
      <c r="P112" s="6"/>
      <c r="Q112" s="6"/>
      <c r="R112" s="1"/>
      <c r="S112" s="1"/>
      <c r="T112" s="1"/>
      <c r="U112" s="1"/>
      <c r="W112" s="8"/>
      <c r="X112" s="8"/>
      <c r="Y112" s="1"/>
      <c r="Z112" s="1"/>
      <c r="AA112" s="1"/>
      <c r="AB112" s="1"/>
      <c r="AD112" s="8"/>
      <c r="AE112" s="8"/>
      <c r="AF112" s="8"/>
      <c r="AG112" s="8"/>
      <c r="AH112" s="8"/>
      <c r="AI112" s="8"/>
      <c r="AJ112" s="8" t="s">
        <v>321</v>
      </c>
      <c r="AK112" s="8"/>
      <c r="AL112" s="8"/>
      <c r="AM112" s="8"/>
      <c r="AN112" s="8"/>
      <c r="AO112" s="8"/>
      <c r="AP112" s="8"/>
      <c r="AQ112" s="8"/>
      <c r="AR112" s="8"/>
    </row>
    <row r="113" ht="12.2" customHeight="1"/>
  </sheetData>
  <mergeCells count="485">
    <mergeCell ref="I80:O80"/>
    <mergeCell ref="I78:O78"/>
    <mergeCell ref="B75:H75"/>
    <mergeCell ref="I75:AQ75"/>
    <mergeCell ref="B76:H76"/>
    <mergeCell ref="I76:O76"/>
    <mergeCell ref="P76:V76"/>
    <mergeCell ref="M66:N67"/>
    <mergeCell ref="M68:N69"/>
    <mergeCell ref="B68:H69"/>
    <mergeCell ref="B66:H67"/>
    <mergeCell ref="B70:H71"/>
    <mergeCell ref="B79:H80"/>
    <mergeCell ref="AP79:AQ79"/>
    <mergeCell ref="P80:V80"/>
    <mergeCell ref="W80:AC80"/>
    <mergeCell ref="AD80:AJ80"/>
    <mergeCell ref="AK80:AQ80"/>
    <mergeCell ref="P77:T77"/>
    <mergeCell ref="U77:V77"/>
    <mergeCell ref="W77:AA77"/>
    <mergeCell ref="AB77:AC77"/>
    <mergeCell ref="AD77:AH77"/>
    <mergeCell ref="AI77:AJ77"/>
    <mergeCell ref="I64:L65"/>
    <mergeCell ref="I66:L67"/>
    <mergeCell ref="I68:L69"/>
    <mergeCell ref="I70:L71"/>
    <mergeCell ref="B72:H73"/>
    <mergeCell ref="I72:L73"/>
    <mergeCell ref="M70:N71"/>
    <mergeCell ref="M72:N73"/>
    <mergeCell ref="I62:N63"/>
    <mergeCell ref="B111:J111"/>
    <mergeCell ref="B110:J110"/>
    <mergeCell ref="K110:Q110"/>
    <mergeCell ref="K111:Q111"/>
    <mergeCell ref="R110:X110"/>
    <mergeCell ref="R111:X111"/>
    <mergeCell ref="Y110:AE110"/>
    <mergeCell ref="Y111:AE111"/>
    <mergeCell ref="AF110:AL110"/>
    <mergeCell ref="AF111:AL111"/>
    <mergeCell ref="B81:H82"/>
    <mergeCell ref="B83:H84"/>
    <mergeCell ref="A107:AS107"/>
    <mergeCell ref="AH108:AR108"/>
    <mergeCell ref="B109:J109"/>
    <mergeCell ref="K109:Q109"/>
    <mergeCell ref="R109:X109"/>
    <mergeCell ref="Y109:AE109"/>
    <mergeCell ref="AF109:AL109"/>
    <mergeCell ref="AM109:AS109"/>
    <mergeCell ref="B100:O100"/>
    <mergeCell ref="P100:U100"/>
    <mergeCell ref="V100:AA100"/>
    <mergeCell ref="AB100:AG100"/>
    <mergeCell ref="AH100:AM100"/>
    <mergeCell ref="AN100:AS100"/>
    <mergeCell ref="B104:O104"/>
    <mergeCell ref="P104:U104"/>
    <mergeCell ref="V104:AA104"/>
    <mergeCell ref="AB104:AG104"/>
    <mergeCell ref="AH104:AM104"/>
    <mergeCell ref="AN104:AS104"/>
    <mergeCell ref="B98:O98"/>
    <mergeCell ref="P98:U98"/>
    <mergeCell ref="V98:AA98"/>
    <mergeCell ref="AB98:AG98"/>
    <mergeCell ref="AH98:AM98"/>
    <mergeCell ref="AN98:AS98"/>
    <mergeCell ref="B99:O99"/>
    <mergeCell ref="P99:U99"/>
    <mergeCell ref="V99:AA99"/>
    <mergeCell ref="AB99:AG99"/>
    <mergeCell ref="AH99:AM99"/>
    <mergeCell ref="AN99:AS99"/>
    <mergeCell ref="B96:O96"/>
    <mergeCell ref="P96:U96"/>
    <mergeCell ref="V96:AA96"/>
    <mergeCell ref="AB96:AG96"/>
    <mergeCell ref="AH96:AM96"/>
    <mergeCell ref="AN96:AS96"/>
    <mergeCell ref="B97:O97"/>
    <mergeCell ref="P97:U97"/>
    <mergeCell ref="V97:AA97"/>
    <mergeCell ref="AB97:AG97"/>
    <mergeCell ref="AH97:AM97"/>
    <mergeCell ref="AN97:AS97"/>
    <mergeCell ref="B94:O94"/>
    <mergeCell ref="P94:U94"/>
    <mergeCell ref="V94:AA94"/>
    <mergeCell ref="AB94:AG94"/>
    <mergeCell ref="AH94:AM94"/>
    <mergeCell ref="AN94:AS94"/>
    <mergeCell ref="B95:O95"/>
    <mergeCell ref="P95:U95"/>
    <mergeCell ref="V95:AA95"/>
    <mergeCell ref="AB95:AG95"/>
    <mergeCell ref="AH95:AM95"/>
    <mergeCell ref="AN95:AS95"/>
    <mergeCell ref="B92:O92"/>
    <mergeCell ref="P92:U92"/>
    <mergeCell ref="V92:AA92"/>
    <mergeCell ref="AB92:AG92"/>
    <mergeCell ref="AH92:AM92"/>
    <mergeCell ref="AN92:AS92"/>
    <mergeCell ref="B93:O93"/>
    <mergeCell ref="P93:U93"/>
    <mergeCell ref="V93:AA93"/>
    <mergeCell ref="AB93:AG93"/>
    <mergeCell ref="AH93:AM93"/>
    <mergeCell ref="AN93:AS93"/>
    <mergeCell ref="B101:O101"/>
    <mergeCell ref="P101:U101"/>
    <mergeCell ref="V101:AA101"/>
    <mergeCell ref="AB101:AG101"/>
    <mergeCell ref="AH101:AM101"/>
    <mergeCell ref="AN101:AS101"/>
    <mergeCell ref="B103:O103"/>
    <mergeCell ref="P103:U103"/>
    <mergeCell ref="V103:AA103"/>
    <mergeCell ref="AB103:AG103"/>
    <mergeCell ref="AH103:AM103"/>
    <mergeCell ref="AN103:AS103"/>
    <mergeCell ref="B102:O102"/>
    <mergeCell ref="P102:U102"/>
    <mergeCell ref="V102:AA102"/>
    <mergeCell ref="AB102:AG102"/>
    <mergeCell ref="AH102:AM102"/>
    <mergeCell ref="AN102:AS102"/>
    <mergeCell ref="P86:V86"/>
    <mergeCell ref="W86:AC86"/>
    <mergeCell ref="AD86:AJ86"/>
    <mergeCell ref="AK86:AQ86"/>
    <mergeCell ref="A89:AS89"/>
    <mergeCell ref="AH90:AR90"/>
    <mergeCell ref="B91:O91"/>
    <mergeCell ref="P91:U91"/>
    <mergeCell ref="V91:AA91"/>
    <mergeCell ref="AB91:AG91"/>
    <mergeCell ref="AH91:AM91"/>
    <mergeCell ref="AN91:AS91"/>
    <mergeCell ref="B85:H86"/>
    <mergeCell ref="I86:O86"/>
    <mergeCell ref="P84:V84"/>
    <mergeCell ref="W84:AC84"/>
    <mergeCell ref="AD84:AJ84"/>
    <mergeCell ref="AK84:AQ84"/>
    <mergeCell ref="I85:M85"/>
    <mergeCell ref="N85:O85"/>
    <mergeCell ref="P85:T85"/>
    <mergeCell ref="U85:V85"/>
    <mergeCell ref="W85:AA85"/>
    <mergeCell ref="AB85:AC85"/>
    <mergeCell ref="AD85:AH85"/>
    <mergeCell ref="AI85:AJ85"/>
    <mergeCell ref="AK85:AO85"/>
    <mergeCell ref="AP85:AQ85"/>
    <mergeCell ref="I84:O84"/>
    <mergeCell ref="AK81:AO81"/>
    <mergeCell ref="P82:V82"/>
    <mergeCell ref="W82:AC82"/>
    <mergeCell ref="AD82:AJ82"/>
    <mergeCell ref="AK82:AQ82"/>
    <mergeCell ref="I83:M83"/>
    <mergeCell ref="N83:O83"/>
    <mergeCell ref="P83:T83"/>
    <mergeCell ref="U83:V83"/>
    <mergeCell ref="W83:AA83"/>
    <mergeCell ref="AB83:AC83"/>
    <mergeCell ref="AD83:AH83"/>
    <mergeCell ref="AI83:AJ83"/>
    <mergeCell ref="AK83:AO83"/>
    <mergeCell ref="AP83:AQ83"/>
    <mergeCell ref="I82:O82"/>
    <mergeCell ref="AK78:AQ78"/>
    <mergeCell ref="O71:T71"/>
    <mergeCell ref="U71:V71"/>
    <mergeCell ref="W71:AC71"/>
    <mergeCell ref="AD71:AJ71"/>
    <mergeCell ref="AK71:AQ71"/>
    <mergeCell ref="AP81:AQ81"/>
    <mergeCell ref="I79:M79"/>
    <mergeCell ref="N79:O79"/>
    <mergeCell ref="P79:T79"/>
    <mergeCell ref="U79:V79"/>
    <mergeCell ref="W79:AA79"/>
    <mergeCell ref="AB79:AC79"/>
    <mergeCell ref="AD79:AH79"/>
    <mergeCell ref="AI79:AJ79"/>
    <mergeCell ref="AK79:AO79"/>
    <mergeCell ref="I81:M81"/>
    <mergeCell ref="N81:O81"/>
    <mergeCell ref="P81:T81"/>
    <mergeCell ref="U81:V81"/>
    <mergeCell ref="W81:AA81"/>
    <mergeCell ref="AB81:AC81"/>
    <mergeCell ref="AD81:AH81"/>
    <mergeCell ref="AI81:AJ81"/>
    <mergeCell ref="B77:H78"/>
    <mergeCell ref="O72:T72"/>
    <mergeCell ref="U72:V72"/>
    <mergeCell ref="W72:AA72"/>
    <mergeCell ref="AB72:AC72"/>
    <mergeCell ref="AD72:AH72"/>
    <mergeCell ref="AI72:AJ72"/>
    <mergeCell ref="AK72:AO72"/>
    <mergeCell ref="AP72:AQ72"/>
    <mergeCell ref="O73:T73"/>
    <mergeCell ref="U73:V73"/>
    <mergeCell ref="W73:AC73"/>
    <mergeCell ref="AD73:AJ73"/>
    <mergeCell ref="AK73:AQ73"/>
    <mergeCell ref="W76:AC76"/>
    <mergeCell ref="AD76:AJ76"/>
    <mergeCell ref="AK76:AQ76"/>
    <mergeCell ref="I77:M77"/>
    <mergeCell ref="N77:O77"/>
    <mergeCell ref="AK77:AO77"/>
    <mergeCell ref="AP77:AQ77"/>
    <mergeCell ref="P78:V78"/>
    <mergeCell ref="W78:AC78"/>
    <mergeCell ref="AD78:AJ78"/>
    <mergeCell ref="O69:T69"/>
    <mergeCell ref="U69:V69"/>
    <mergeCell ref="W69:AC69"/>
    <mergeCell ref="AD69:AJ69"/>
    <mergeCell ref="AK69:AQ69"/>
    <mergeCell ref="O70:T70"/>
    <mergeCell ref="U70:V70"/>
    <mergeCell ref="W70:AA70"/>
    <mergeCell ref="AB70:AC70"/>
    <mergeCell ref="AD70:AH70"/>
    <mergeCell ref="AI70:AJ70"/>
    <mergeCell ref="AK70:AO70"/>
    <mergeCell ref="AP70:AQ70"/>
    <mergeCell ref="O67:T67"/>
    <mergeCell ref="U67:V67"/>
    <mergeCell ref="W67:AC67"/>
    <mergeCell ref="AD67:AJ67"/>
    <mergeCell ref="AK67:AQ67"/>
    <mergeCell ref="O68:T68"/>
    <mergeCell ref="U68:V68"/>
    <mergeCell ref="W68:AA68"/>
    <mergeCell ref="AB68:AC68"/>
    <mergeCell ref="AD68:AH68"/>
    <mergeCell ref="AI68:AJ68"/>
    <mergeCell ref="AK68:AO68"/>
    <mergeCell ref="AP68:AQ68"/>
    <mergeCell ref="W65:AC65"/>
    <mergeCell ref="AD65:AJ65"/>
    <mergeCell ref="AK65:AQ65"/>
    <mergeCell ref="O66:T66"/>
    <mergeCell ref="U66:V66"/>
    <mergeCell ref="W66:AA66"/>
    <mergeCell ref="AB66:AC66"/>
    <mergeCell ref="AD66:AH66"/>
    <mergeCell ref="AI66:AJ66"/>
    <mergeCell ref="AK66:AO66"/>
    <mergeCell ref="AP66:AQ66"/>
    <mergeCell ref="V56:AF56"/>
    <mergeCell ref="O64:T64"/>
    <mergeCell ref="U64:V64"/>
    <mergeCell ref="W64:AA64"/>
    <mergeCell ref="AB64:AC64"/>
    <mergeCell ref="AD64:AH64"/>
    <mergeCell ref="AI64:AJ64"/>
    <mergeCell ref="AK64:AO64"/>
    <mergeCell ref="AP64:AQ64"/>
    <mergeCell ref="B57:AE57"/>
    <mergeCell ref="A60:AS60"/>
    <mergeCell ref="AG61:AP61"/>
    <mergeCell ref="B62:H62"/>
    <mergeCell ref="O62:V62"/>
    <mergeCell ref="W62:AQ62"/>
    <mergeCell ref="B63:H63"/>
    <mergeCell ref="O63:V63"/>
    <mergeCell ref="W63:AC63"/>
    <mergeCell ref="AD63:AJ63"/>
    <mergeCell ref="AK63:AQ63"/>
    <mergeCell ref="M64:N65"/>
    <mergeCell ref="B64:H65"/>
    <mergeCell ref="O65:T65"/>
    <mergeCell ref="U65:V65"/>
    <mergeCell ref="B53:H53"/>
    <mergeCell ref="I53:P53"/>
    <mergeCell ref="Q53:X53"/>
    <mergeCell ref="Y53:AF53"/>
    <mergeCell ref="B54:H54"/>
    <mergeCell ref="I54:P54"/>
    <mergeCell ref="Q54:X54"/>
    <mergeCell ref="Y54:AF54"/>
    <mergeCell ref="B55:H55"/>
    <mergeCell ref="I55:P55"/>
    <mergeCell ref="Q55:X55"/>
    <mergeCell ref="Y55:AF55"/>
    <mergeCell ref="B50:H50"/>
    <mergeCell ref="I50:P50"/>
    <mergeCell ref="Q50:X50"/>
    <mergeCell ref="Y50:AF50"/>
    <mergeCell ref="B51:H51"/>
    <mergeCell ref="I51:P51"/>
    <mergeCell ref="Q51:X51"/>
    <mergeCell ref="Y51:AF51"/>
    <mergeCell ref="B52:H52"/>
    <mergeCell ref="I52:P52"/>
    <mergeCell ref="Q52:X52"/>
    <mergeCell ref="Y52:AF52"/>
    <mergeCell ref="B46:H46"/>
    <mergeCell ref="I46:P46"/>
    <mergeCell ref="Q46:X46"/>
    <mergeCell ref="Y46:AF46"/>
    <mergeCell ref="AG46:AN46"/>
    <mergeCell ref="B47:H47"/>
    <mergeCell ref="I47:P47"/>
    <mergeCell ref="Q47:X47"/>
    <mergeCell ref="Y47:AF47"/>
    <mergeCell ref="AG47:AN47"/>
    <mergeCell ref="B44:H44"/>
    <mergeCell ref="I44:P44"/>
    <mergeCell ref="Q44:X44"/>
    <mergeCell ref="Y44:AF44"/>
    <mergeCell ref="AG44:AN44"/>
    <mergeCell ref="B45:H45"/>
    <mergeCell ref="I45:P45"/>
    <mergeCell ref="Q45:X45"/>
    <mergeCell ref="Y45:AF45"/>
    <mergeCell ref="AG45:AN45"/>
    <mergeCell ref="A40:AS40"/>
    <mergeCell ref="AG41:AM41"/>
    <mergeCell ref="B42:H42"/>
    <mergeCell ref="I42:P42"/>
    <mergeCell ref="Q42:X42"/>
    <mergeCell ref="Y42:AF42"/>
    <mergeCell ref="AG42:AN42"/>
    <mergeCell ref="B43:H43"/>
    <mergeCell ref="I43:P43"/>
    <mergeCell ref="Q43:X43"/>
    <mergeCell ref="Y43:AF43"/>
    <mergeCell ref="AG43:AN43"/>
    <mergeCell ref="B34:I34"/>
    <mergeCell ref="J34:R34"/>
    <mergeCell ref="S34:AA34"/>
    <mergeCell ref="AB34:AJ34"/>
    <mergeCell ref="AK34:AS34"/>
    <mergeCell ref="B35:I35"/>
    <mergeCell ref="J35:R35"/>
    <mergeCell ref="S35:AA35"/>
    <mergeCell ref="AB35:AJ35"/>
    <mergeCell ref="AK35:AS35"/>
    <mergeCell ref="AI24:AS24"/>
    <mergeCell ref="B32:I32"/>
    <mergeCell ref="J32:R32"/>
    <mergeCell ref="S32:AA32"/>
    <mergeCell ref="AB32:AJ32"/>
    <mergeCell ref="AK32:AS32"/>
    <mergeCell ref="B33:I33"/>
    <mergeCell ref="J33:R33"/>
    <mergeCell ref="S33:AA33"/>
    <mergeCell ref="AB33:AJ33"/>
    <mergeCell ref="AK33:AS33"/>
    <mergeCell ref="B25:Z25"/>
    <mergeCell ref="A28:AS28"/>
    <mergeCell ref="B30:I30"/>
    <mergeCell ref="J30:R30"/>
    <mergeCell ref="S30:AA30"/>
    <mergeCell ref="AB30:AJ30"/>
    <mergeCell ref="AK30:AS30"/>
    <mergeCell ref="B31:I31"/>
    <mergeCell ref="J31:R31"/>
    <mergeCell ref="S31:AA31"/>
    <mergeCell ref="AB31:AJ31"/>
    <mergeCell ref="AK31:AS31"/>
    <mergeCell ref="B23:G23"/>
    <mergeCell ref="H23:K23"/>
    <mergeCell ref="L23:O23"/>
    <mergeCell ref="P23:V23"/>
    <mergeCell ref="W23:Z23"/>
    <mergeCell ref="AA23:AD23"/>
    <mergeCell ref="AE23:AH23"/>
    <mergeCell ref="AI23:AO23"/>
    <mergeCell ref="AP23:AS23"/>
    <mergeCell ref="B22:G22"/>
    <mergeCell ref="H22:K22"/>
    <mergeCell ref="L22:O22"/>
    <mergeCell ref="P22:V22"/>
    <mergeCell ref="W22:Z22"/>
    <mergeCell ref="AA22:AD22"/>
    <mergeCell ref="AE22:AH22"/>
    <mergeCell ref="AI22:AO22"/>
    <mergeCell ref="AP22:AS22"/>
    <mergeCell ref="B21:G21"/>
    <mergeCell ref="H21:K21"/>
    <mergeCell ref="L21:O21"/>
    <mergeCell ref="P21:V21"/>
    <mergeCell ref="W21:Z21"/>
    <mergeCell ref="AA21:AD21"/>
    <mergeCell ref="AE21:AH21"/>
    <mergeCell ref="AI21:AO21"/>
    <mergeCell ref="AP21:AS21"/>
    <mergeCell ref="B20:G20"/>
    <mergeCell ref="H20:K20"/>
    <mergeCell ref="L20:O20"/>
    <mergeCell ref="P20:V20"/>
    <mergeCell ref="W20:Z20"/>
    <mergeCell ref="AA20:AD20"/>
    <mergeCell ref="AE20:AH20"/>
    <mergeCell ref="AI20:AO20"/>
    <mergeCell ref="AP20:AS20"/>
    <mergeCell ref="B19:G19"/>
    <mergeCell ref="H19:K19"/>
    <mergeCell ref="L19:O19"/>
    <mergeCell ref="P19:V19"/>
    <mergeCell ref="W19:Z19"/>
    <mergeCell ref="AA19:AD19"/>
    <mergeCell ref="AE19:AH19"/>
    <mergeCell ref="AI19:AO19"/>
    <mergeCell ref="AP19:AS19"/>
    <mergeCell ref="B18:G18"/>
    <mergeCell ref="H18:K18"/>
    <mergeCell ref="L18:O18"/>
    <mergeCell ref="P18:V18"/>
    <mergeCell ref="W18:Z18"/>
    <mergeCell ref="AA18:AD18"/>
    <mergeCell ref="AE18:AH18"/>
    <mergeCell ref="AI18:AO18"/>
    <mergeCell ref="AP18:AS18"/>
    <mergeCell ref="A14:AS14"/>
    <mergeCell ref="B16:G16"/>
    <mergeCell ref="H16:Z16"/>
    <mergeCell ref="AA16:AS16"/>
    <mergeCell ref="B17:G17"/>
    <mergeCell ref="H17:K17"/>
    <mergeCell ref="L17:O17"/>
    <mergeCell ref="P17:V17"/>
    <mergeCell ref="W17:Z17"/>
    <mergeCell ref="AA17:AD17"/>
    <mergeCell ref="AE17:AH17"/>
    <mergeCell ref="AI17:AO17"/>
    <mergeCell ref="AP17:AS17"/>
    <mergeCell ref="I10:N10"/>
    <mergeCell ref="O10:T10"/>
    <mergeCell ref="AA10:AF10"/>
    <mergeCell ref="U10:Z10"/>
    <mergeCell ref="AG10:AL10"/>
    <mergeCell ref="B9:H9"/>
    <mergeCell ref="I9:N9"/>
    <mergeCell ref="O9:T9"/>
    <mergeCell ref="AA9:AF9"/>
    <mergeCell ref="A2:AS2"/>
    <mergeCell ref="AF3:AL3"/>
    <mergeCell ref="B4:H4"/>
    <mergeCell ref="O4:Z4"/>
    <mergeCell ref="AA4:AL4"/>
    <mergeCell ref="B5:H5"/>
    <mergeCell ref="O5:T5"/>
    <mergeCell ref="U5:Z5"/>
    <mergeCell ref="AA5:AF5"/>
    <mergeCell ref="AG5:AL5"/>
    <mergeCell ref="I4:N5"/>
    <mergeCell ref="AM110:AS110"/>
    <mergeCell ref="AM111:AS111"/>
    <mergeCell ref="B6:H6"/>
    <mergeCell ref="I6:N6"/>
    <mergeCell ref="O6:T6"/>
    <mergeCell ref="AA6:AF6"/>
    <mergeCell ref="U6:Z6"/>
    <mergeCell ref="AG6:AL6"/>
    <mergeCell ref="U7:Z7"/>
    <mergeCell ref="AG7:AL7"/>
    <mergeCell ref="B8:H8"/>
    <mergeCell ref="I8:N8"/>
    <mergeCell ref="O8:T8"/>
    <mergeCell ref="AA8:AF8"/>
    <mergeCell ref="U8:Z8"/>
    <mergeCell ref="AG8:AL8"/>
    <mergeCell ref="U9:Z9"/>
    <mergeCell ref="AG9:AL9"/>
    <mergeCell ref="B7:H7"/>
    <mergeCell ref="I7:N7"/>
    <mergeCell ref="O7:T7"/>
    <mergeCell ref="AA7:AF7"/>
    <mergeCell ref="AD11:AL11"/>
    <mergeCell ref="B10:H10"/>
  </mergeCells>
  <phoneticPr fontId="37"/>
  <pageMargins left="0.78680555555555598" right="0.78680555555555598" top="0.78680555555555598" bottom="0" header="0.51041666666666696" footer="0"/>
  <pageSetup paperSize="9" firstPageNumber="45" pageOrder="overThenDown" orientation="portrait" useFirstPageNumber="1" r:id="rId1"/>
  <headerFooter scaleWithDoc="0" alignWithMargins="0"/>
  <rowBreaks count="2" manualBreakCount="2">
    <brk id="58" max="44" man="1"/>
    <brk id="11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★8-1～8-3</vt:lpstr>
      <vt:lpstr>★8-4～8-5</vt:lpstr>
      <vt:lpstr>★8-6～8-7</vt:lpstr>
      <vt:lpstr>★8-８～8-10</vt:lpstr>
      <vt:lpstr>★8-11～8-14</vt:lpstr>
      <vt:lpstr>★8-15～8-1８</vt:lpstr>
      <vt:lpstr>★8-19～8-22</vt:lpstr>
      <vt:lpstr>★8-23～8-24</vt:lpstr>
      <vt:lpstr>★8-25～8-31</vt:lpstr>
      <vt:lpstr>★8-32～8-35</vt:lpstr>
      <vt:lpstr>'★8-1～8-3'!Print_Area</vt:lpstr>
      <vt:lpstr>'★8-11～8-14'!Print_Area</vt:lpstr>
      <vt:lpstr>'★8-15～8-1８'!Print_Area</vt:lpstr>
      <vt:lpstr>'★8-19～8-22'!Print_Area</vt:lpstr>
      <vt:lpstr>'★8-23～8-24'!Print_Area</vt:lpstr>
      <vt:lpstr>'★8-25～8-31'!Print_Area</vt:lpstr>
      <vt:lpstr>'★8-32～8-35'!Print_Area</vt:lpstr>
      <vt:lpstr>'★8-4～8-5'!Print_Area</vt:lpstr>
      <vt:lpstr>'★8-6～8-7'!Print_Area</vt:lpstr>
      <vt:lpstr>'★8-８～8-10'!Print_Area</vt:lpstr>
    </vt:vector>
  </TitlesOfParts>
  <Company>東海整備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犬山市</cp:lastModifiedBy>
  <cp:lastPrinted>2024-03-27T01:12:04Z</cp:lastPrinted>
  <dcterms:created xsi:type="dcterms:W3CDTF">2000-06-19T04:21:00Z</dcterms:created>
  <dcterms:modified xsi:type="dcterms:W3CDTF">2024-03-27T01:13:45Z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