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16　犬山市\"/>
    </mc:Choice>
  </mc:AlternateContent>
  <xr:revisionPtr revIDLastSave="0" documentId="13_ncr:1_{1240DA0D-DF40-477A-BE18-50654CB8DEEB}" xr6:coauthVersionLast="47" xr6:coauthVersionMax="47" xr10:uidLastSave="{00000000-0000-0000-0000-000000000000}"/>
  <workbookProtection workbookAlgorithmName="SHA-512" workbookHashValue="qE182K7jOWH2O9rkM8sLQUadE539TxNkW8TGMAVGcL3MwgOByeICrMOdH7CkVnnV+n9q+/fPMafNFJh5hllxoQ==" workbookSaltValue="EQf/C+6c7H+eQUsvgk7xcg=="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AD10" i="4"/>
  <c r="P10" i="4"/>
  <c r="I10" i="4"/>
  <c r="B10" i="4"/>
  <c r="AT8" i="4"/>
  <c r="AL8" i="4"/>
  <c r="AD8" i="4"/>
  <c r="W8" i="4"/>
  <c r="P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<sst xmlns="http://schemas.openxmlformats.org/spreadsheetml/2006/main" count="253" uniqueCount="116">
  <si>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</si>
  <si>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</si>
  <si>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</si>
  <si>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</si>
  <si>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</si>
  <si>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</si>
  <si>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</si>
  <si>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</si>
  <si>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</si>
  <si>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</si>
  <si>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</si>
  <si>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</si>
  <si>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</si>
  <si>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</si>
  <si>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</si>
  <si>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</si>
  <si>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</si>
  <si>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</si>
  <si>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</si>
  <si>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</si>
  <si>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</si>
  <si>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</si>
  <si>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</si>
  <si>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</si>
  <si>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</si>
  <si>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</si>
  <si>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</si>
  <si>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</si>
  <si>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</si>
  <si>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</si>
  <si>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</si>
  <si>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</si>
  <si>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</si>
  <si>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</si>
  <si>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</si>
  <si>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</si>
  <si>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</si>
  <si>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</si>
  <si>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</si>
  <si>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</si>
  <si>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</si>
  <si>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</si>
  <si>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</si>
  <si>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</si>
  <si>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</si>
  <si>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</si>
  <si>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</si>
  <si>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</si>
  <si>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</si>
  <si>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</si>
  <si>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</si>
  <si>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</si>
  <si>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</si>
  <si>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</si>
  <si>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</si>
  <si>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</si>
  <si>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</si>
  <si>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</si>
  <si>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</si>
  <si>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</si>
  <si>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</si>
  <si>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</si>
  <si>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</si>
  <si>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</si>
  <si>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</si>
  <si>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</si>
  <si>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</si>
  <si>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</si>
  <si>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</si>
  <si>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</si>
  <si>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</si>
  <si>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</si>
  <si>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</si>
  <si>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</si>
  <si>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</si>
  <si>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</si>
  <si>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</si>
  <si>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</si>
  <si>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</si>
  <si>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</si>
  <si>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</si>
  <si>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</si>
  <si>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</si>
  <si>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</si>
  <si>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</si>
  <si>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</si>
  <si>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</si>
  <si>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</si>
  <si>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</si>
  <si>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</si>
  <si>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</si>
  <si>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</si>
  <si>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</si>
  <si>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</si>
  <si>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</si>
  <si>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</si>
  <si>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</si>
  <si>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</si>
  <si>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</si>
  <si>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</si>
  <si>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</si>
  <si>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</si>
  <si>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</si>
  <si>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</si>
  <si>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</si>
  <si>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</si>
  <si>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</si>
  <si>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</si>
  <si>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</si>
  <si>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</si>
  <si>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</si>
  <si>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</si>
  <si>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</si>
  <si>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農業集落排水事業は平成12年度に整備が完了しているため、今後の施設の増設、管渠の新設等の建設費の発生は見込まれない。
　しかし、将来的に多大な修繕費や施設更新費用が見込まれるため、公共下水道への編入を視野に入れながら、計画的に修繕・更新を行っていく必要がある。このため、令和2年度に策定した経営戦略と令和2～3年度の決算実績を比較し、経営分析の上、今後の収支見込み及び投資見込みを再度見直し、令和6年度予定の経営戦略の改定に向け検討を進める。</t>
    <rPh sb="1" eb="5">
      <t>ノウギョウシュウラク</t>
    </rPh>
    <rPh sb="5" eb="7">
      <t>ハイスイ</t>
    </rPh>
    <rPh sb="7" eb="9">
      <t>ジギョウ</t>
    </rPh>
    <rPh sb="10" eb="12">
      <t>ヘイセイ</t>
    </rPh>
    <rPh sb="14" eb="16">
      <t>ネンド</t>
    </rPh>
    <rPh sb="17" eb="19">
      <t>セイビ</t>
    </rPh>
    <rPh sb="20" eb="22">
      <t>カンリョウ</t>
    </rPh>
    <rPh sb="29" eb="31">
      <t>コンゴ</t>
    </rPh>
    <rPh sb="32" eb="34">
      <t>シセツ</t>
    </rPh>
    <rPh sb="35" eb="37">
      <t>ゾウセツ</t>
    </rPh>
    <rPh sb="38" eb="40">
      <t>カンキョ</t>
    </rPh>
    <rPh sb="41" eb="43">
      <t>シンセツ</t>
    </rPh>
    <rPh sb="43" eb="44">
      <t>ナド</t>
    </rPh>
    <rPh sb="45" eb="48">
      <t>ケンセツヒ</t>
    </rPh>
    <rPh sb="49" eb="51">
      <t>ハッセイ</t>
    </rPh>
    <rPh sb="52" eb="54">
      <t>ミコ</t>
    </rPh>
    <rPh sb="65" eb="68">
      <t>ショウライテキ</t>
    </rPh>
    <rPh sb="69" eb="71">
      <t>タダイ</t>
    </rPh>
    <rPh sb="72" eb="75">
      <t>シュウゼンヒ</t>
    </rPh>
    <rPh sb="76" eb="78">
      <t>シセツ</t>
    </rPh>
    <rPh sb="78" eb="80">
      <t>コウシン</t>
    </rPh>
    <rPh sb="80" eb="82">
      <t>ヒヨウ</t>
    </rPh>
    <rPh sb="83" eb="85">
      <t>ミコ</t>
    </rPh>
    <rPh sb="91" eb="93">
      <t>コウキョウ</t>
    </rPh>
    <rPh sb="93" eb="96">
      <t>ゲスイドウ</t>
    </rPh>
    <rPh sb="98" eb="100">
      <t>ヘンニュウ</t>
    </rPh>
    <rPh sb="101" eb="103">
      <t>シヤ</t>
    </rPh>
    <rPh sb="104" eb="105">
      <t>イ</t>
    </rPh>
    <rPh sb="110" eb="113">
      <t>ケイカクテキ</t>
    </rPh>
    <rPh sb="114" eb="116">
      <t>シュウゼン</t>
    </rPh>
    <rPh sb="117" eb="119">
      <t>コウシン</t>
    </rPh>
    <rPh sb="120" eb="121">
      <t>オコナ</t>
    </rPh>
    <rPh sb="125" eb="127">
      <t>ヒツヨウ</t>
    </rPh>
    <phoneticPr fontId="4"/>
  </si>
  <si>
    <t>　農業集落排水事業は、平成13年度より供用開始している。整備事業は完了しており、現在は維持管理のみを行っている。
①経常収支比率は、微増の状況となっているが、令和2年度から現金支出を伴わない支出（減価償却費等）に対する繰入金を一般会計から受けているためである。比率は100％以上であるものの、繰入金への依存度が高く、将来の更新に向け財源の確保を検討する必要がある。
②累積欠損金比率は、①と同様の理由で減少している。
③流動比率は、①と同様の理由で増加している。
④企業債残高対事業規模比率については、減少した。これは、供用開始後に新規借入を行っていないことから、当該年度の償還が進んだ分、企業債現在高が減少したためである。今後は、新規借入が発生する見込みのため、近い将来増加に転じる見込みである。
⑤経費回収率は、類似団体と比較して低くなっている。平成30年度に宿泊施設が閉館して以降、使用料収入が大幅に減少したことが要因であるが、令和3年度末に宿泊施設が再開したため、今後、一定の改善が見込まれる。
⑥汚水処理原価は、類似団体と比較して2.85倍と非常に高くなっている。⑦施設利用率も、類似団体と比較して1／2以下と非常に低くなっている。これは処理場建設時に、ある企業施設の大型使用を考慮し建設したものの、当該企業の使用量が当初の見込みより大幅に少ないためである。当該企業からは、毎年協定に基づき施設の維持管理負担金として収入を受けている。
⑧水洗化率は類似団体と比較して高いが、今後新規に水洗化する世帯が見込めないため、使用料収入の大幅な増加は見込めない状況にある。</t>
    <rPh sb="1" eb="3">
      <t>ノウギョウ</t>
    </rPh>
    <rPh sb="3" eb="7">
      <t>シュウラクハイスイ</t>
    </rPh>
    <rPh sb="7" eb="9">
      <t>ジギョウ</t>
    </rPh>
    <rPh sb="11" eb="13">
      <t>ヘイセイ</t>
    </rPh>
    <rPh sb="15" eb="17">
      <t>ネンド</t>
    </rPh>
    <rPh sb="19" eb="21">
      <t>キョウヨウ</t>
    </rPh>
    <rPh sb="21" eb="23">
      <t>カイシ</t>
    </rPh>
    <rPh sb="28" eb="30">
      <t>セイビ</t>
    </rPh>
    <rPh sb="30" eb="32">
      <t>ジギョウ</t>
    </rPh>
    <rPh sb="33" eb="35">
      <t>カンリョウ</t>
    </rPh>
    <rPh sb="40" eb="42">
      <t>ゲンザイ</t>
    </rPh>
    <rPh sb="43" eb="45">
      <t>イジ</t>
    </rPh>
    <rPh sb="45" eb="47">
      <t>カンリ</t>
    </rPh>
    <rPh sb="50" eb="51">
      <t>オコナ</t>
    </rPh>
    <rPh sb="59" eb="61">
      <t>ケイジョウ</t>
    </rPh>
    <rPh sb="61" eb="63">
      <t>シュウシ</t>
    </rPh>
    <rPh sb="63" eb="65">
      <t>ヒリツ</t>
    </rPh>
    <rPh sb="67" eb="69">
      <t>ビゾウ</t>
    </rPh>
    <rPh sb="80" eb="82">
      <t>レイワ</t>
    </rPh>
    <rPh sb="83" eb="85">
      <t>ネンド</t>
    </rPh>
    <rPh sb="87" eb="91">
      <t>ゲンキンシシュツ</t>
    </rPh>
    <rPh sb="92" eb="93">
      <t>トモナ</t>
    </rPh>
    <rPh sb="96" eb="98">
      <t>シシュツ</t>
    </rPh>
    <rPh sb="99" eb="101">
      <t>ゲンカ</t>
    </rPh>
    <rPh sb="101" eb="104">
      <t>ショウキャクヒ</t>
    </rPh>
    <rPh sb="104" eb="105">
      <t>トウ</t>
    </rPh>
    <rPh sb="107" eb="108">
      <t>タイ</t>
    </rPh>
    <rPh sb="110" eb="113">
      <t>クリイレキン</t>
    </rPh>
    <rPh sb="120" eb="121">
      <t>ウ</t>
    </rPh>
    <rPh sb="131" eb="133">
      <t>ヒリツ</t>
    </rPh>
    <rPh sb="138" eb="140">
      <t>イジョウ</t>
    </rPh>
    <rPh sb="173" eb="175">
      <t>ケントウ</t>
    </rPh>
    <rPh sb="186" eb="188">
      <t>ルイセキ</t>
    </rPh>
    <rPh sb="188" eb="191">
      <t>ケッソンキン</t>
    </rPh>
    <rPh sb="191" eb="193">
      <t>ヒリツ</t>
    </rPh>
    <rPh sb="197" eb="199">
      <t>ドウヨウ</t>
    </rPh>
    <rPh sb="200" eb="202">
      <t>リユウ</t>
    </rPh>
    <rPh sb="203" eb="205">
      <t>ゲンショウ</t>
    </rPh>
    <rPh sb="213" eb="215">
      <t>リュウドウ</t>
    </rPh>
    <rPh sb="215" eb="217">
      <t>ヒリツ</t>
    </rPh>
    <rPh sb="221" eb="223">
      <t>ドウヨウ</t>
    </rPh>
    <rPh sb="224" eb="226">
      <t>リユウ</t>
    </rPh>
    <rPh sb="227" eb="229">
      <t>ゾウカ</t>
    </rPh>
    <rPh sb="237" eb="240">
      <t>キギョウサイ</t>
    </rPh>
    <rPh sb="240" eb="242">
      <t>ザンダカ</t>
    </rPh>
    <rPh sb="242" eb="243">
      <t>タイ</t>
    </rPh>
    <rPh sb="243" eb="245">
      <t>ジギョウ</t>
    </rPh>
    <rPh sb="245" eb="247">
      <t>キボ</t>
    </rPh>
    <rPh sb="247" eb="249">
      <t>ヒリツ</t>
    </rPh>
    <rPh sb="255" eb="257">
      <t>ゲンショウ</t>
    </rPh>
    <rPh sb="264" eb="266">
      <t>キョウヨウ</t>
    </rPh>
    <rPh sb="266" eb="268">
      <t>カイシ</t>
    </rPh>
    <rPh sb="268" eb="269">
      <t>ゴ</t>
    </rPh>
    <rPh sb="270" eb="272">
      <t>シンキ</t>
    </rPh>
    <rPh sb="272" eb="274">
      <t>カリイレ</t>
    </rPh>
    <rPh sb="275" eb="276">
      <t>オコナ</t>
    </rPh>
    <rPh sb="286" eb="288">
      <t>トウガイ</t>
    </rPh>
    <rPh sb="288" eb="290">
      <t>ネンド</t>
    </rPh>
    <rPh sb="291" eb="293">
      <t>ショウカン</t>
    </rPh>
    <rPh sb="294" eb="295">
      <t>スス</t>
    </rPh>
    <rPh sb="297" eb="298">
      <t>ブン</t>
    </rPh>
    <rPh sb="299" eb="302">
      <t>キギョウサイ</t>
    </rPh>
    <rPh sb="302" eb="305">
      <t>ゲンザイダカ</t>
    </rPh>
    <rPh sb="306" eb="308">
      <t>ゲンショウ</t>
    </rPh>
    <rPh sb="316" eb="318">
      <t>コンゴ</t>
    </rPh>
    <rPh sb="320" eb="322">
      <t>シンキ</t>
    </rPh>
    <rPh sb="322" eb="324">
      <t>カリイレ</t>
    </rPh>
    <rPh sb="325" eb="327">
      <t>ハッセイ</t>
    </rPh>
    <rPh sb="329" eb="331">
      <t>ミコ</t>
    </rPh>
    <rPh sb="336" eb="337">
      <t>チカ</t>
    </rPh>
    <rPh sb="338" eb="340">
      <t>ショウライ</t>
    </rPh>
    <rPh sb="340" eb="342">
      <t>ゾウカ</t>
    </rPh>
    <rPh sb="343" eb="344">
      <t>テン</t>
    </rPh>
    <rPh sb="346" eb="348">
      <t>ミコ</t>
    </rPh>
    <rPh sb="356" eb="360">
      <t>ケイヒカイシュウ</t>
    </rPh>
    <rPh sb="360" eb="361">
      <t>リツ</t>
    </rPh>
    <rPh sb="380" eb="382">
      <t>ヘイセイ</t>
    </rPh>
    <rPh sb="384" eb="386">
      <t>ネンド</t>
    </rPh>
    <rPh sb="387" eb="391">
      <t>シュクハクシセツ</t>
    </rPh>
    <rPh sb="392" eb="394">
      <t>ヘイカン</t>
    </rPh>
    <rPh sb="396" eb="398">
      <t>イコウ</t>
    </rPh>
    <rPh sb="399" eb="402">
      <t>シヨウリョウ</t>
    </rPh>
    <rPh sb="402" eb="404">
      <t>シュウニュウ</t>
    </rPh>
    <rPh sb="405" eb="407">
      <t>オオハバ</t>
    </rPh>
    <rPh sb="408" eb="410">
      <t>ゲンショウ</t>
    </rPh>
    <rPh sb="415" eb="417">
      <t>ヨウイン</t>
    </rPh>
    <rPh sb="422" eb="424">
      <t>レイワ</t>
    </rPh>
    <rPh sb="425" eb="427">
      <t>ネンド</t>
    </rPh>
    <rPh sb="427" eb="428">
      <t>マツ</t>
    </rPh>
    <rPh sb="429" eb="431">
      <t>シュクハク</t>
    </rPh>
    <rPh sb="431" eb="433">
      <t>シセツ</t>
    </rPh>
    <rPh sb="434" eb="436">
      <t>サイカイ</t>
    </rPh>
    <rPh sb="441" eb="443">
      <t>コンゴ</t>
    </rPh>
    <rPh sb="444" eb="446">
      <t>イッテイ</t>
    </rPh>
    <rPh sb="447" eb="449">
      <t>カイゼン</t>
    </rPh>
    <rPh sb="450" eb="452">
      <t>ミコ</t>
    </rPh>
    <rPh sb="459" eb="461">
      <t>オスイ</t>
    </rPh>
    <rPh sb="461" eb="463">
      <t>ショリ</t>
    </rPh>
    <rPh sb="463" eb="465">
      <t>ゲンカ</t>
    </rPh>
    <rPh sb="467" eb="469">
      <t>ルイジ</t>
    </rPh>
    <rPh sb="469" eb="471">
      <t>ダンタイ</t>
    </rPh>
    <rPh sb="472" eb="474">
      <t>ヒカク</t>
    </rPh>
    <rPh sb="480" eb="481">
      <t>バイ</t>
    </rPh>
    <rPh sb="482" eb="484">
      <t>ヒジョウ</t>
    </rPh>
    <rPh sb="485" eb="486">
      <t>タカ</t>
    </rPh>
    <rPh sb="494" eb="496">
      <t>シセツ</t>
    </rPh>
    <rPh sb="496" eb="499">
      <t>リヨウリツ</t>
    </rPh>
    <rPh sb="501" eb="505">
      <t>ルイジダンタイ</t>
    </rPh>
    <rPh sb="506" eb="508">
      <t>ヒカク</t>
    </rPh>
    <rPh sb="513" eb="515">
      <t>イカ</t>
    </rPh>
    <rPh sb="516" eb="518">
      <t>ヒジョウ</t>
    </rPh>
    <rPh sb="519" eb="520">
      <t>ヒク</t>
    </rPh>
    <rPh sb="530" eb="533">
      <t>ショリジョウ</t>
    </rPh>
    <rPh sb="533" eb="535">
      <t>ケンセツ</t>
    </rPh>
    <rPh sb="535" eb="536">
      <t>ジ</t>
    </rPh>
    <rPh sb="540" eb="542">
      <t>キギョウ</t>
    </rPh>
    <rPh sb="542" eb="544">
      <t>シセツ</t>
    </rPh>
    <rPh sb="545" eb="547">
      <t>オオガタ</t>
    </rPh>
    <rPh sb="547" eb="549">
      <t>シヨウ</t>
    </rPh>
    <rPh sb="553" eb="555">
      <t>ケンセツ</t>
    </rPh>
    <rPh sb="561" eb="563">
      <t>トウガイ</t>
    </rPh>
    <rPh sb="563" eb="565">
      <t>キギョウ</t>
    </rPh>
    <rPh sb="566" eb="569">
      <t>シヨウリョウ</t>
    </rPh>
    <rPh sb="570" eb="572">
      <t>トウショ</t>
    </rPh>
    <rPh sb="573" eb="575">
      <t>ミコ</t>
    </rPh>
    <rPh sb="578" eb="580">
      <t>オオハバ</t>
    </rPh>
    <rPh sb="581" eb="582">
      <t>スク</t>
    </rPh>
    <rPh sb="590" eb="592">
      <t>トウガイ</t>
    </rPh>
    <rPh sb="592" eb="594">
      <t>キギョウ</t>
    </rPh>
    <rPh sb="598" eb="600">
      <t>マイトシ</t>
    </rPh>
    <rPh sb="600" eb="602">
      <t>キョウテイ</t>
    </rPh>
    <rPh sb="603" eb="604">
      <t>モト</t>
    </rPh>
    <rPh sb="606" eb="608">
      <t>シセツ</t>
    </rPh>
    <rPh sb="609" eb="613">
      <t>イジカンリ</t>
    </rPh>
    <rPh sb="613" eb="616">
      <t>フタンキン</t>
    </rPh>
    <rPh sb="619" eb="621">
      <t>シュウニュウ</t>
    </rPh>
    <rPh sb="622" eb="623">
      <t>ウ</t>
    </rPh>
    <rPh sb="631" eb="634">
      <t>スイセンカ</t>
    </rPh>
    <rPh sb="634" eb="635">
      <t>リツ</t>
    </rPh>
    <rPh sb="636" eb="640">
      <t>ルイジダンタイ</t>
    </rPh>
    <rPh sb="641" eb="643">
      <t>ヒカク</t>
    </rPh>
    <rPh sb="645" eb="646">
      <t>タカ</t>
    </rPh>
    <rPh sb="649" eb="651">
      <t>コンゴ</t>
    </rPh>
    <rPh sb="651" eb="653">
      <t>シンキ</t>
    </rPh>
    <rPh sb="654" eb="657">
      <t>スイセンカ</t>
    </rPh>
    <rPh sb="659" eb="661">
      <t>セタイ</t>
    </rPh>
    <rPh sb="662" eb="664">
      <t>ミコ</t>
    </rPh>
    <rPh sb="670" eb="673">
      <t>シヨウリョウ</t>
    </rPh>
    <rPh sb="673" eb="675">
      <t>シュウニュウ</t>
    </rPh>
    <rPh sb="676" eb="678">
      <t>オオハバ</t>
    </rPh>
    <rPh sb="679" eb="681">
      <t>ゾウカ</t>
    </rPh>
    <rPh sb="682" eb="684">
      <t>ミコ</t>
    </rPh>
    <rPh sb="687" eb="689">
      <t>ジョウキョウ</t>
    </rPh>
    <phoneticPr fontId="4"/>
  </si>
  <si>
    <t>　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管渠についても、法定耐用年数を超えたものはないが、不明水が多いため、今後は、管渠更生工事等の不明水対策を進める。
　なお、令和４年度は既設管渠の更生工事（L=0.22ｋｍ）を実施したため、管渠改善率が向上している。</t>
    <rPh sb="1" eb="3">
      <t>ヘイセイ</t>
    </rPh>
    <rPh sb="5" eb="6">
      <t>ネン</t>
    </rPh>
    <rPh sb="6" eb="7">
      <t>ド</t>
    </rPh>
    <rPh sb="8" eb="10">
      <t>キョウヨウ</t>
    </rPh>
    <rPh sb="10" eb="12">
      <t>カイシ</t>
    </rPh>
    <rPh sb="16" eb="17">
      <t>ネン</t>
    </rPh>
    <rPh sb="17" eb="19">
      <t>ケイカ</t>
    </rPh>
    <rPh sb="25" eb="28">
      <t>ショリジョウ</t>
    </rPh>
    <rPh sb="28" eb="30">
      <t>シセツ</t>
    </rPh>
    <rPh sb="34" eb="37">
      <t>ダイキボ</t>
    </rPh>
    <rPh sb="38" eb="40">
      <t>シュウゼン</t>
    </rPh>
    <rPh sb="41" eb="43">
      <t>ヒツヨウ</t>
    </rPh>
    <rPh sb="49" eb="52">
      <t>ロウキュウカ</t>
    </rPh>
    <rPh sb="53" eb="54">
      <t>イマ</t>
    </rPh>
    <rPh sb="58" eb="60">
      <t>シンコウ</t>
    </rPh>
    <rPh sb="66" eb="68">
      <t>ゲンザイ</t>
    </rPh>
    <rPh sb="70" eb="74">
      <t>ネンカンケイカク</t>
    </rPh>
    <rPh sb="75" eb="76">
      <t>モト</t>
    </rPh>
    <rPh sb="79" eb="81">
      <t>キカイ</t>
    </rPh>
    <rPh sb="81" eb="83">
      <t>ソウチ</t>
    </rPh>
    <rPh sb="83" eb="84">
      <t>トウ</t>
    </rPh>
    <rPh sb="85" eb="87">
      <t>エイゼン</t>
    </rPh>
    <rPh sb="87" eb="89">
      <t>コウジ</t>
    </rPh>
    <rPh sb="90" eb="91">
      <t>オコナ</t>
    </rPh>
    <rPh sb="98" eb="100">
      <t>カンキョ</t>
    </rPh>
    <rPh sb="106" eb="108">
      <t>ホウテイ</t>
    </rPh>
    <rPh sb="108" eb="110">
      <t>タイヨウ</t>
    </rPh>
    <rPh sb="110" eb="112">
      <t>ネンスウ</t>
    </rPh>
    <rPh sb="113" eb="114">
      <t>コ</t>
    </rPh>
    <rPh sb="123" eb="126">
      <t>フメイスイ</t>
    </rPh>
    <rPh sb="127" eb="128">
      <t>オオ</t>
    </rPh>
    <rPh sb="132" eb="134">
      <t>コンゴ</t>
    </rPh>
    <rPh sb="136" eb="138">
      <t>カンキョ</t>
    </rPh>
    <rPh sb="138" eb="140">
      <t>コウセイ</t>
    </rPh>
    <rPh sb="140" eb="142">
      <t>コウジ</t>
    </rPh>
    <rPh sb="142" eb="143">
      <t>トウ</t>
    </rPh>
    <rPh sb="150" eb="151">
      <t>スス</t>
    </rPh>
    <rPh sb="159" eb="161">
      <t>レイワ</t>
    </rPh>
    <rPh sb="162" eb="164">
      <t>ネンド</t>
    </rPh>
    <rPh sb="165" eb="169">
      <t>キセツカンキョ</t>
    </rPh>
    <rPh sb="170" eb="174">
      <t>コウセイコウジ</t>
    </rPh>
    <rPh sb="185" eb="187">
      <t>ジッシ</t>
    </rPh>
    <rPh sb="192" eb="197">
      <t>カンキョカイゼンリツ</t>
    </rPh>
    <rPh sb="198" eb="20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</si>
</sst>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699999999999999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formatCode="#,##0.00;&quot;△&quot;#,##0.00;&quot;-&quot;">
                  <c:v>0.38</c:v>
                </c:pt>
                <c:pt idx="4" formatCode="#,##0.00;&quot;△&quot;#,##0.00;&quot;-&quot;">
                  <c:v>2.75</c:v>
                </c:pt>
              </c:numCache>
            </c:numRef>
          </c:val>
          <c:extLst>
            <c:ext xmlns:c16="http://schemas.microsoft.com/office/drawing/2014/chart" uri="{C3380CC4-5D6E-409C-BE32-E72D297353CC}">
              <c16:uniqueId val="{00000000-D60B-4FA9-BA92-DC95B84876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0.25</c:v>
                </c:pt>
                <c:pt idx="3">
                  <c:v>0.05</c:v>
                </c:pt>
                <c:pt idx="4">
                  <c:v>0.03</c:v>
                </c:pt>
              </c:numCache>
            </c:numRef>
          </c:val>
          <c:smooth val="0"/>
          <c:extLst>
            <c:ext xmlns:c16="http://schemas.microsoft.com/office/drawing/2014/chart" uri="{C3380CC4-5D6E-409C-BE32-E72D297353CC}">
              <c16:uniqueId val="{00000001-D60B-4FA9-BA92-DC95B84876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22.25</c:v>
                </c:pt>
                <c:pt idx="2">
                  <c:v>20.38</c:v>
                </c:pt>
                <c:pt idx="3">
                  <c:v>20.91</c:v>
                </c:pt>
                <c:pt idx="4">
                  <c:v>23.19</c:v>
                </c:pt>
              </c:numCache>
            </c:numRef>
          </c:val>
          <c:extLst>
            <c:ext xmlns:c16="http://schemas.microsoft.com/office/drawing/2014/chart" uri="{C3380CC4-5D6E-409C-BE32-E72D297353CC}">
              <c16:uniqueId val="{00000000-7312-4248-95FD-36A444771D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50.14</c:v>
                </c:pt>
                <c:pt idx="2">
                  <c:v>54.83</c:v>
                </c:pt>
                <c:pt idx="3">
                  <c:v>66.53</c:v>
                </c:pt>
                <c:pt idx="4">
                  <c:v>52.35</c:v>
                </c:pt>
              </c:numCache>
            </c:numRef>
          </c:val>
          <c:smooth val="0"/>
          <c:extLst>
            <c:ext xmlns:c16="http://schemas.microsoft.com/office/drawing/2014/chart" uri="{C3380CC4-5D6E-409C-BE32-E72D297353CC}">
              <c16:uniqueId val="{00000001-7312-4248-95FD-36A444771D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92.83</c:v>
                </c:pt>
                <c:pt idx="2">
                  <c:v>92.73</c:v>
                </c:pt>
                <c:pt idx="3">
                  <c:v>93.1</c:v>
                </c:pt>
                <c:pt idx="4">
                  <c:v>93.06</c:v>
                </c:pt>
              </c:numCache>
            </c:numRef>
          </c:val>
          <c:extLst>
            <c:ext xmlns:c16="http://schemas.microsoft.com/office/drawing/2014/chart" uri="{C3380CC4-5D6E-409C-BE32-E72D297353CC}">
              <c16:uniqueId val="{00000000-56F0-45C5-B3EB-FCBB1042B8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84.98</c:v>
                </c:pt>
                <c:pt idx="2">
                  <c:v>84.7</c:v>
                </c:pt>
                <c:pt idx="3">
                  <c:v>84.67</c:v>
                </c:pt>
                <c:pt idx="4">
                  <c:v>84.39</c:v>
                </c:pt>
              </c:numCache>
            </c:numRef>
          </c:val>
          <c:smooth val="0"/>
          <c:extLst>
            <c:ext xmlns:c16="http://schemas.microsoft.com/office/drawing/2014/chart" uri="{C3380CC4-5D6E-409C-BE32-E72D297353CC}">
              <c16:uniqueId val="{00000001-56F0-45C5-B3EB-FCBB1042B8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92.52</c:v>
                </c:pt>
                <c:pt idx="2">
                  <c:v>103.19</c:v>
                </c:pt>
                <c:pt idx="3">
                  <c:v>105.41</c:v>
                </c:pt>
                <c:pt idx="4">
                  <c:v>107.51</c:v>
                </c:pt>
              </c:numCache>
            </c:numRef>
          </c:val>
          <c:extLst>
            <c:ext xmlns:c16="http://schemas.microsoft.com/office/drawing/2014/chart" uri="{C3380CC4-5D6E-409C-BE32-E72D297353CC}">
              <c16:uniqueId val="{00000000-BEDC-4FE0-A6D0-413C378960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103.6</c:v>
                </c:pt>
                <c:pt idx="2">
                  <c:v>106.37</c:v>
                </c:pt>
                <c:pt idx="3">
                  <c:v>106.07</c:v>
                </c:pt>
                <c:pt idx="4">
                  <c:v>105.5</c:v>
                </c:pt>
              </c:numCache>
            </c:numRef>
          </c:val>
          <c:smooth val="0"/>
          <c:extLst>
            <c:ext xmlns:c16="http://schemas.microsoft.com/office/drawing/2014/chart" uri="{C3380CC4-5D6E-409C-BE32-E72D297353CC}">
              <c16:uniqueId val="{00000001-BEDC-4FE0-A6D0-413C378960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7.05</c:v>
                </c:pt>
                <c:pt idx="2">
                  <c:v>13.93</c:v>
                </c:pt>
                <c:pt idx="3">
                  <c:v>17.059999999999999</c:v>
                </c:pt>
                <c:pt idx="4">
                  <c:v>23.87</c:v>
                </c:pt>
              </c:numCache>
            </c:numRef>
          </c:val>
          <c:extLst>
            <c:ext xmlns:c16="http://schemas.microsoft.com/office/drawing/2014/chart" uri="{C3380CC4-5D6E-409C-BE32-E72D297353CC}">
              <c16:uniqueId val="{00000000-300C-40D6-88E7-7A8EC9AE30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23.06</c:v>
                </c:pt>
                <c:pt idx="2">
                  <c:v>20.34</c:v>
                </c:pt>
                <c:pt idx="3">
                  <c:v>21.85</c:v>
                </c:pt>
                <c:pt idx="4">
                  <c:v>25.19</c:v>
                </c:pt>
              </c:numCache>
            </c:numRef>
          </c:val>
          <c:smooth val="0"/>
          <c:extLst>
            <c:ext xmlns:c16="http://schemas.microsoft.com/office/drawing/2014/chart" uri="{C3380CC4-5D6E-409C-BE32-E72D297353CC}">
              <c16:uniqueId val="{00000001-300C-40D6-88E7-7A8EC9AE30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0B-48E2-893D-95627F96D4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40B-48E2-893D-95627F96D4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59.65</c:v>
                </c:pt>
                <c:pt idx="2">
                  <c:v>45.78</c:v>
                </c:pt>
                <c:pt idx="3">
                  <c:v>17.96</c:v>
                </c:pt>
                <c:pt idx="4" formatCode="#,##0.00;&quot;△&quot;#,##0.00">
                  <c:v>0</c:v>
                </c:pt>
              </c:numCache>
            </c:numRef>
          </c:val>
          <c:extLst>
            <c:ext xmlns:c16="http://schemas.microsoft.com/office/drawing/2014/chart" uri="{C3380CC4-5D6E-409C-BE32-E72D297353CC}">
              <c16:uniqueId val="{00000000-9A77-42A2-AB37-0C9C8CE4BA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193.99</c:v>
                </c:pt>
                <c:pt idx="2">
                  <c:v>139.02000000000001</c:v>
                </c:pt>
                <c:pt idx="3">
                  <c:v>132.04</c:v>
                </c:pt>
                <c:pt idx="4">
                  <c:v>145.43</c:v>
                </c:pt>
              </c:numCache>
            </c:numRef>
          </c:val>
          <c:smooth val="0"/>
          <c:extLst>
            <c:ext xmlns:c16="http://schemas.microsoft.com/office/drawing/2014/chart" uri="{C3380CC4-5D6E-409C-BE32-E72D297353CC}">
              <c16:uniqueId val="{00000001-9A77-42A2-AB37-0C9C8CE4BA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45.8</c:v>
                </c:pt>
                <c:pt idx="2">
                  <c:v>86.45</c:v>
                </c:pt>
                <c:pt idx="3">
                  <c:v>98.15</c:v>
                </c:pt>
                <c:pt idx="4">
                  <c:v>122.83</c:v>
                </c:pt>
              </c:numCache>
            </c:numRef>
          </c:val>
          <c:extLst>
            <c:ext xmlns:c16="http://schemas.microsoft.com/office/drawing/2014/chart" uri="{C3380CC4-5D6E-409C-BE32-E72D297353CC}">
              <c16:uniqueId val="{00000000-506F-4246-8985-E1272BCC4F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26.99</c:v>
                </c:pt>
                <c:pt idx="2">
                  <c:v>29.13</c:v>
                </c:pt>
                <c:pt idx="3">
                  <c:v>35.69</c:v>
                </c:pt>
                <c:pt idx="4">
                  <c:v>38.4</c:v>
                </c:pt>
              </c:numCache>
            </c:numRef>
          </c:val>
          <c:smooth val="0"/>
          <c:extLst>
            <c:ext xmlns:c16="http://schemas.microsoft.com/office/drawing/2014/chart" uri="{C3380CC4-5D6E-409C-BE32-E72D297353CC}">
              <c16:uniqueId val="{00000001-506F-4246-8985-E1272BCC4F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773.93</c:v>
                </c:pt>
                <c:pt idx="2">
                  <c:v>788.41</c:v>
                </c:pt>
                <c:pt idx="3">
                  <c:v>653.73</c:v>
                </c:pt>
                <c:pt idx="4">
                  <c:v>490.94</c:v>
                </c:pt>
              </c:numCache>
            </c:numRef>
          </c:val>
          <c:extLst>
            <c:ext xmlns:c16="http://schemas.microsoft.com/office/drawing/2014/chart" uri="{C3380CC4-5D6E-409C-BE32-E72D297353CC}">
              <c16:uniqueId val="{00000000-1B31-4E91-9B2F-E14529332E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826.83</c:v>
                </c:pt>
                <c:pt idx="2">
                  <c:v>867.83</c:v>
                </c:pt>
                <c:pt idx="3">
                  <c:v>791.76</c:v>
                </c:pt>
                <c:pt idx="4">
                  <c:v>900.82</c:v>
                </c:pt>
              </c:numCache>
            </c:numRef>
          </c:val>
          <c:smooth val="0"/>
          <c:extLst>
            <c:ext xmlns:c16="http://schemas.microsoft.com/office/drawing/2014/chart" uri="{C3380CC4-5D6E-409C-BE32-E72D297353CC}">
              <c16:uniqueId val="{00000001-1B31-4E91-9B2F-E14529332E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10.79</c:v>
                </c:pt>
                <c:pt idx="2">
                  <c:v>10.4</c:v>
                </c:pt>
                <c:pt idx="3">
                  <c:v>10.02</c:v>
                </c:pt>
                <c:pt idx="4">
                  <c:v>13.58</c:v>
                </c:pt>
              </c:numCache>
            </c:numRef>
          </c:val>
          <c:extLst>
            <c:ext xmlns:c16="http://schemas.microsoft.com/office/drawing/2014/chart" uri="{C3380CC4-5D6E-409C-BE32-E72D297353CC}">
              <c16:uniqueId val="{00000000-936D-484D-AB5B-E80A7E3576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57.31</c:v>
                </c:pt>
                <c:pt idx="2">
                  <c:v>57.08</c:v>
                </c:pt>
                <c:pt idx="3">
                  <c:v>56.26</c:v>
                </c:pt>
                <c:pt idx="4">
                  <c:v>52.94</c:v>
                </c:pt>
              </c:numCache>
            </c:numRef>
          </c:val>
          <c:smooth val="0"/>
          <c:extLst>
            <c:ext xmlns:c16="http://schemas.microsoft.com/office/drawing/2014/chart" uri="{C3380CC4-5D6E-409C-BE32-E72D297353CC}">
              <c16:uniqueId val="{00000001-936D-484D-AB5B-E80A7E3576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949.48</c:v>
                </c:pt>
                <c:pt idx="2">
                  <c:v>970.73</c:v>
                </c:pt>
                <c:pt idx="3">
                  <c:v>1045.97</c:v>
                </c:pt>
                <c:pt idx="4">
                  <c:v>863.48</c:v>
                </c:pt>
              </c:numCache>
            </c:numRef>
          </c:val>
          <c:extLst>
            <c:ext xmlns:c16="http://schemas.microsoft.com/office/drawing/2014/chart" uri="{C3380CC4-5D6E-409C-BE32-E72D297353CC}">
              <c16:uniqueId val="{00000000-8831-4408-B056-534DF7CE6A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8831-4408-B056-534DF7CE6A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0" t="str">
        <f>データ!H6</f>
        <v>愛知県　犬山市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72733</v>
      </c>
      <c r="AM8" s="42"/>
      <c r="AN8" s="42"/>
      <c r="AO8" s="42"/>
      <c r="AP8" s="42"/>
      <c r="AQ8" s="42"/>
      <c r="AR8" s="42"/>
      <c r="AS8" s="42"/>
      <c r="AT8" s="35">
        <f>データ!T6</f>
        <v>74.900000000000006</v>
      </c>
      <c r="AU8" s="35"/>
      <c r="AV8" s="35"/>
      <c r="AW8" s="35"/>
      <c r="AX8" s="35"/>
      <c r="AY8" s="35"/>
      <c r="AZ8" s="35"/>
      <c r="BA8" s="35"/>
      <c r="BB8" s="35">
        <f>データ!U6</f>
        <v>971.07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5">
      <c r="A10" s="2"/>
      <c r="B10" s="35" t="str">
        <f>データ!N6</f>
        <v>-</v>
      </c>
      <c r="C10" s="35"/>
      <c r="D10" s="35"/>
      <c r="E10" s="35"/>
      <c r="F10" s="35"/>
      <c r="G10" s="35"/>
      <c r="H10" s="35"/>
      <c r="I10" s="35">
        <f>データ!O6</f>
        <v>82.72</v>
      </c>
      <c r="J10" s="35"/>
      <c r="K10" s="35"/>
      <c r="L10" s="35"/>
      <c r="M10" s="35"/>
      <c r="N10" s="35"/>
      <c r="O10" s="35"/>
      <c r="P10" s="35">
        <f>データ!P6</f>
        <v>0.4</v>
      </c>
      <c r="Q10" s="35"/>
      <c r="R10" s="35"/>
      <c r="S10" s="35"/>
      <c r="T10" s="35"/>
      <c r="U10" s="35"/>
      <c r="V10" s="35"/>
      <c r="W10" s="35">
        <f>データ!Q6</f>
        <v>56.92</v>
      </c>
      <c r="X10" s="35"/>
      <c r="Y10" s="35"/>
      <c r="Z10" s="35"/>
      <c r="AA10" s="35"/>
      <c r="AB10" s="35"/>
      <c r="AC10" s="35"/>
      <c r="AD10" s="42">
        <f>データ!R6</f>
        <v>1711</v>
      </c>
      <c r="AE10" s="42"/>
      <c r="AF10" s="42"/>
      <c r="AG10" s="42"/>
      <c r="AH10" s="42"/>
      <c r="AI10" s="42"/>
      <c r="AJ10" s="42"/>
      <c r="AK10" s="2"/>
      <c r="AL10" s="42">
        <f>データ!V6</f>
        <v>288</v>
      </c>
      <c r="AM10" s="42"/>
      <c r="AN10" s="42"/>
      <c r="AO10" s="42"/>
      <c r="AP10" s="42"/>
      <c r="AQ10" s="42"/>
      <c r="AR10" s="42"/>
      <c r="AS10" s="42"/>
      <c r="AT10" s="35">
        <f>データ!W6</f>
        <v>0.35</v>
      </c>
      <c r="AU10" s="35"/>
      <c r="AV10" s="35"/>
      <c r="AW10" s="35"/>
      <c r="AX10" s="35"/>
      <c r="AY10" s="35"/>
      <c r="AZ10" s="35"/>
      <c r="BA10" s="35"/>
      <c r="BB10" s="35">
        <f>データ!X6</f>
        <v>822.86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DE6J4b9DjyEqsn1zW0xYD6WniQ0bJQW1rwLolGKL7FOC7i/MQP2ezLMbmTMLqh/Zs9jCwYlG3KhDEIa6F2nXQw==" saltValue="ythcZCBMagmfm0UqsTT8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2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5">
      <c r="A6" s="14" t="s">
        <v>94</v>
      </c>
      <c r="B6" s="19">
        <f>B7</f>
        <v>2022</v>
      </c>
      <c r="C6" s="19">
        <f t="shared" ref="C6:X6" si="3">C7</f>
        <v>232157</v>
      </c>
      <c r="D6" s="19">
        <f t="shared" si="3"/>
        <v>46</v>
      </c>
      <c r="E6" s="19">
        <f t="shared" si="3"/>
        <v>17</v>
      </c>
      <c r="F6" s="19">
        <f t="shared" si="3"/>
        <v>5</v>
      </c>
      <c r="G6" s="19">
        <f t="shared" si="3"/>
        <v>0</v>
      </c>
      <c r="H6" s="19" t="str">
        <f t="shared" si="3"/>
        <v>愛知県　犬山市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82.72</v>
      </c>
      <c r="P6" s="20">
        <f t="shared" si="3"/>
        <v>0.4</v>
      </c>
      <c r="Q6" s="20">
        <f t="shared" si="3"/>
        <v>56.92</v>
      </c>
      <c r="R6" s="20">
        <f t="shared" si="3"/>
        <v>1711</v>
      </c>
      <c r="S6" s="20">
        <f t="shared" si="3"/>
        <v>72733</v>
      </c>
      <c r="T6" s="20">
        <f t="shared" si="3"/>
        <v>74.900000000000006</v>
      </c>
      <c r="U6" s="20">
        <f t="shared" si="3"/>
        <v>971.07</v>
      </c>
      <c r="V6" s="20">
        <f t="shared" si="3"/>
        <v>288</v>
      </c>
      <c r="W6" s="20">
        <f t="shared" si="3"/>
        <v>0.35</v>
      </c>
      <c r="X6" s="20">
        <f t="shared" si="3"/>
        <v>822.86</v>
      </c>
      <c r="Y6" s="21" t="str">
        <f>IF(Y7="",NA(),Y7)</f>
        <v>-</v>
      </c>
      <c r="Z6" s="21">
        <f t="shared" ref="Z6:AH6" si="4">IF(Z7="",NA(),Z7)</f>
        <v>92.52</v>
      </c>
      <c r="AA6" s="21">
        <f t="shared" si="4"/>
        <v>103.19</v>
      </c>
      <c r="AB6" s="21">
        <f t="shared" si="4"/>
        <v>105.41</v>
      </c>
      <c r="AC6" s="21">
        <f t="shared" si="4"/>
        <v>107.51</v>
      </c>
      <c r="AD6" s="21" t="str">
        <f t="shared" si="4"/>
        <v>-</v>
      </c>
      <c r="AE6" s="21">
        <f t="shared" si="4"/>
        <v>103.6</v>
      </c>
      <c r="AF6" s="21">
        <f t="shared" si="4"/>
        <v>106.37</v>
      </c>
      <c r="AG6" s="21">
        <f t="shared" si="4"/>
        <v>106.07</v>
      </c>
      <c r="AH6" s="21">
        <f t="shared" si="4"/>
        <v>105.5</v>
      </c>
      <c r="AI6" s="20" t="str">
        <f>IF(AI7="","",IF(AI7="-","【-】","【"&amp;SUBSTITUTE(TEXT(AI7,"#,##0.00"),"-","△")&amp;"】"))</f>
        <v>【103.61】</v>
      </c>
      <c r="AJ6" s="21" t="str">
        <f>IF(AJ7="",NA(),AJ7)</f>
        <v>-</v>
      </c>
      <c r="AK6" s="21">
        <f t="shared" ref="AK6:AS6" si="5">IF(AK7="",NA(),AK7)</f>
        <v>59.65</v>
      </c>
      <c r="AL6" s="21">
        <f t="shared" si="5"/>
        <v>45.78</v>
      </c>
      <c r="AM6" s="21">
        <f t="shared" si="5"/>
        <v>17.96</v>
      </c>
      <c r="AN6" s="20">
        <f t="shared" si="5"/>
        <v>0</v>
      </c>
      <c r="AO6" s="21" t="str">
        <f t="shared" si="5"/>
        <v>-</v>
      </c>
      <c r="AP6" s="21">
        <f t="shared" si="5"/>
        <v>193.99</v>
      </c>
      <c r="AQ6" s="21">
        <f t="shared" si="5"/>
        <v>139.02000000000001</v>
      </c>
      <c r="AR6" s="21">
        <f t="shared" si="5"/>
        <v>132.04</v>
      </c>
      <c r="AS6" s="21">
        <f t="shared" si="5"/>
        <v>145.43</v>
      </c>
      <c r="AT6" s="20" t="str">
        <f>IF(AT7="","",IF(AT7="-","【-】","【"&amp;SUBSTITUTE(TEXT(AT7,"#,##0.00"),"-","△")&amp;"】"))</f>
        <v>【133.62】</v>
      </c>
      <c r="AU6" s="21" t="str">
        <f>IF(AU7="",NA(),AU7)</f>
        <v>-</v>
      </c>
      <c r="AV6" s="21">
        <f t="shared" ref="AV6:BD6" si="6">IF(AV7="",NA(),AV7)</f>
        <v>45.8</v>
      </c>
      <c r="AW6" s="21">
        <f t="shared" si="6"/>
        <v>86.45</v>
      </c>
      <c r="AX6" s="21">
        <f t="shared" si="6"/>
        <v>98.15</v>
      </c>
      <c r="AY6" s="21">
        <f t="shared" si="6"/>
        <v>122.83</v>
      </c>
      <c r="AZ6" s="21" t="str">
        <f t="shared" si="6"/>
        <v>-</v>
      </c>
      <c r="BA6" s="21">
        <f t="shared" si="6"/>
        <v>26.99</v>
      </c>
      <c r="BB6" s="21">
        <f t="shared" si="6"/>
        <v>29.13</v>
      </c>
      <c r="BC6" s="21">
        <f t="shared" si="6"/>
        <v>35.69</v>
      </c>
      <c r="BD6" s="21">
        <f t="shared" si="6"/>
        <v>38.4</v>
      </c>
      <c r="BE6" s="20" t="str">
        <f>IF(BE7="","",IF(BE7="-","【-】","【"&amp;SUBSTITUTE(TEXT(BE7,"#,##0.00"),"-","△")&amp;"】"))</f>
        <v>【36.94】</v>
      </c>
      <c r="BF6" s="21" t="str">
        <f>IF(BF7="",NA(),BF7)</f>
        <v>-</v>
      </c>
      <c r="BG6" s="21">
        <f t="shared" ref="BG6:BO6" si="7">IF(BG7="",NA(),BG7)</f>
        <v>773.93</v>
      </c>
      <c r="BH6" s="21">
        <f t="shared" si="7"/>
        <v>788.41</v>
      </c>
      <c r="BI6" s="21">
        <f t="shared" si="7"/>
        <v>653.73</v>
      </c>
      <c r="BJ6" s="21">
        <f t="shared" si="7"/>
        <v>490.94</v>
      </c>
      <c r="BK6" s="21" t="str">
        <f t="shared" si="7"/>
        <v>-</v>
      </c>
      <c r="BL6" s="21">
        <f t="shared" si="7"/>
        <v>826.83</v>
      </c>
      <c r="BM6" s="21">
        <f t="shared" si="7"/>
        <v>867.83</v>
      </c>
      <c r="BN6" s="21">
        <f t="shared" si="7"/>
        <v>791.76</v>
      </c>
      <c r="BO6" s="21">
        <f t="shared" si="7"/>
        <v>900.82</v>
      </c>
      <c r="BP6" s="20" t="str">
        <f>IF(BP7="","",IF(BP7="-","【-】","【"&amp;SUBSTITUTE(TEXT(BP7,"#,##0.00"),"-","△")&amp;"】"))</f>
        <v>【809.19】</v>
      </c>
      <c r="BQ6" s="21" t="str">
        <f>IF(BQ7="",NA(),BQ7)</f>
        <v>-</v>
      </c>
      <c r="BR6" s="21">
        <f t="shared" ref="BR6:BZ6" si="8">IF(BR7="",NA(),BR7)</f>
        <v>10.79</v>
      </c>
      <c r="BS6" s="21">
        <f t="shared" si="8"/>
        <v>10.4</v>
      </c>
      <c r="BT6" s="21">
        <f t="shared" si="8"/>
        <v>10.02</v>
      </c>
      <c r="BU6" s="21">
        <f t="shared" si="8"/>
        <v>13.58</v>
      </c>
      <c r="BV6" s="21" t="str">
        <f t="shared" si="8"/>
        <v>-</v>
      </c>
      <c r="BW6" s="21">
        <f t="shared" si="8"/>
        <v>57.31</v>
      </c>
      <c r="BX6" s="21">
        <f t="shared" si="8"/>
        <v>57.08</v>
      </c>
      <c r="BY6" s="21">
        <f t="shared" si="8"/>
        <v>56.26</v>
      </c>
      <c r="BZ6" s="21">
        <f t="shared" si="8"/>
        <v>52.94</v>
      </c>
      <c r="CA6" s="20" t="str">
        <f>IF(CA7="","",IF(CA7="-","【-】","【"&amp;SUBSTITUTE(TEXT(CA7,"#,##0.00"),"-","△")&amp;"】"))</f>
        <v>【57.02】</v>
      </c>
      <c r="CB6" s="21" t="str">
        <f>IF(CB7="",NA(),CB7)</f>
        <v>-</v>
      </c>
      <c r="CC6" s="21">
        <f t="shared" ref="CC6:CK6" si="9">IF(CC7="",NA(),CC7)</f>
        <v>949.48</v>
      </c>
      <c r="CD6" s="21">
        <f t="shared" si="9"/>
        <v>970.73</v>
      </c>
      <c r="CE6" s="21">
        <f t="shared" si="9"/>
        <v>1045.97</v>
      </c>
      <c r="CF6" s="21">
        <f t="shared" si="9"/>
        <v>863.48</v>
      </c>
      <c r="CG6" s="21" t="str">
        <f t="shared" si="9"/>
        <v>-</v>
      </c>
      <c r="CH6" s="21">
        <f t="shared" si="9"/>
        <v>273.52</v>
      </c>
      <c r="CI6" s="21">
        <f t="shared" si="9"/>
        <v>274.99</v>
      </c>
      <c r="CJ6" s="21">
        <f t="shared" si="9"/>
        <v>282.08999999999997</v>
      </c>
      <c r="CK6" s="21">
        <f t="shared" si="9"/>
        <v>303.27999999999997</v>
      </c>
      <c r="CL6" s="20" t="str">
        <f>IF(CL7="","",IF(CL7="-","【-】","【"&amp;SUBSTITUTE(TEXT(CL7,"#,##0.00"),"-","△")&amp;"】"))</f>
        <v>【273.68】</v>
      </c>
      <c r="CM6" s="21" t="str">
        <f>IF(CM7="",NA(),CM7)</f>
        <v>-</v>
      </c>
      <c r="CN6" s="21">
        <f t="shared" ref="CN6:CV6" si="10">IF(CN7="",NA(),CN7)</f>
        <v>22.25</v>
      </c>
      <c r="CO6" s="21">
        <f t="shared" si="10"/>
        <v>20.38</v>
      </c>
      <c r="CP6" s="21">
        <f t="shared" si="10"/>
        <v>20.91</v>
      </c>
      <c r="CQ6" s="21">
        <f t="shared" si="10"/>
        <v>23.19</v>
      </c>
      <c r="CR6" s="21" t="str">
        <f t="shared" si="10"/>
        <v>-</v>
      </c>
      <c r="CS6" s="21">
        <f t="shared" si="10"/>
        <v>50.14</v>
      </c>
      <c r="CT6" s="21">
        <f t="shared" si="10"/>
        <v>54.83</v>
      </c>
      <c r="CU6" s="21">
        <f t="shared" si="10"/>
        <v>66.53</v>
      </c>
      <c r="CV6" s="21">
        <f t="shared" si="10"/>
        <v>52.35</v>
      </c>
      <c r="CW6" s="20" t="str">
        <f>IF(CW7="","",IF(CW7="-","【-】","【"&amp;SUBSTITUTE(TEXT(CW7,"#,##0.00"),"-","△")&amp;"】"))</f>
        <v>【52.55】</v>
      </c>
      <c r="CX6" s="21" t="str">
        <f>IF(CX7="",NA(),CX7)</f>
        <v>-</v>
      </c>
      <c r="CY6" s="21">
        <f t="shared" ref="CY6:DG6" si="11">IF(CY7="",NA(),CY7)</f>
        <v>92.83</v>
      </c>
      <c r="CZ6" s="21">
        <f t="shared" si="11"/>
        <v>92.73</v>
      </c>
      <c r="DA6" s="21">
        <f t="shared" si="11"/>
        <v>93.1</v>
      </c>
      <c r="DB6" s="21">
        <f t="shared" si="11"/>
        <v>93.06</v>
      </c>
      <c r="DC6" s="21" t="str">
        <f t="shared" si="11"/>
        <v>-</v>
      </c>
      <c r="DD6" s="21">
        <f t="shared" si="11"/>
        <v>84.98</v>
      </c>
      <c r="DE6" s="21">
        <f t="shared" si="11"/>
        <v>84.7</v>
      </c>
      <c r="DF6" s="21">
        <f t="shared" si="11"/>
        <v>84.67</v>
      </c>
      <c r="DG6" s="21">
        <f t="shared" si="11"/>
        <v>84.39</v>
      </c>
      <c r="DH6" s="20" t="str">
        <f>IF(DH7="","",IF(DH7="-","【-】","【"&amp;SUBSTITUTE(TEXT(DH7,"#,##0.00"),"-","△")&amp;"】"))</f>
        <v>【87.30】</v>
      </c>
      <c r="DI6" s="21" t="str">
        <f>IF(DI7="",NA(),DI7)</f>
        <v>-</v>
      </c>
      <c r="DJ6" s="21">
        <f t="shared" ref="DJ6:DR6" si="12">IF(DJ7="",NA(),DJ7)</f>
        <v>7.05</v>
      </c>
      <c r="DK6" s="21">
        <f t="shared" si="12"/>
        <v>13.93</v>
      </c>
      <c r="DL6" s="21">
        <f t="shared" si="12"/>
        <v>17.059999999999999</v>
      </c>
      <c r="DM6" s="21">
        <f t="shared" si="12"/>
        <v>23.87</v>
      </c>
      <c r="DN6" s="21" t="str">
        <f t="shared" si="12"/>
        <v>-</v>
      </c>
      <c r="DO6" s="21">
        <f t="shared" si="12"/>
        <v>23.06</v>
      </c>
      <c r="DP6" s="21">
        <f t="shared" si="12"/>
        <v>20.34</v>
      </c>
      <c r="DQ6" s="21">
        <f t="shared" si="12"/>
        <v>21.85</v>
      </c>
      <c r="DR6" s="21">
        <f t="shared" si="12"/>
        <v>25.19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1">
        <f t="shared" si="14"/>
        <v>0.38</v>
      </c>
      <c r="EI6" s="21">
        <f t="shared" si="14"/>
        <v>2.75</v>
      </c>
      <c r="EJ6" s="21" t="str">
        <f t="shared" si="14"/>
        <v>-</v>
      </c>
      <c r="EK6" s="21">
        <f t="shared" si="14"/>
        <v>0.02</v>
      </c>
      <c r="EL6" s="21">
        <f t="shared" si="14"/>
        <v>0.25</v>
      </c>
      <c r="EM6" s="21">
        <f t="shared" si="14"/>
        <v>0.05</v>
      </c>
      <c r="EN6" s="21">
        <f t="shared" si="14"/>
        <v>0.03</v>
      </c>
      <c r="EO6" s="20" t="str">
        <f>IF(EO7="","",IF(EO7="-","【-】","【"&amp;SUBSTITUTE(TEXT(EO7,"#,##0.00"),"-","△")&amp;"】"))</f>
        <v>【0.02】</v>
      </c>
    </row>
    <row r="7" spans="1:148" s="22" customFormat="1" x14ac:dyDescent="0.25">
      <c r="A7" s="14"/>
      <c r="B7" s="23">
        <v>2022</v>
      </c>
      <c r="C7" s="23">
        <v>232157</v>
      </c>
      <c r="D7" s="23">
        <v>46</v>
      </c>
      <c r="E7" s="23">
        <v>17</v>
      </c>
      <c r="F7" s="23">
        <v>5</v>
      </c>
      <c r="G7" s="23">
        <v>0</v>
      </c>
      <c r="H7" s="23" t="s">
        <v>95</v>
      </c>
      <c r="I7" s="23" t="s">
        <v>96</v>
      </c>
      <c r="J7" s="23" t="s">
        <v>97</v>
      </c>
      <c r="K7" s="23" t="s">
        <v>98</v>
      </c>
      <c r="L7" s="23" t="s">
        <v>99</v>
      </c>
      <c r="M7" s="23" t="s">
        <v>100</v>
      </c>
      <c r="N7" s="24" t="s">
        <v>101</v>
      </c>
      <c r="O7" s="24">
        <v>82.72</v>
      </c>
      <c r="P7" s="24">
        <v>0.4</v>
      </c>
      <c r="Q7" s="24">
        <v>56.92</v>
      </c>
      <c r="R7" s="24">
        <v>1711</v>
      </c>
      <c r="S7" s="24">
        <v>72733</v>
      </c>
      <c r="T7" s="24">
        <v>74.900000000000006</v>
      </c>
      <c r="U7" s="24">
        <v>971.07</v>
      </c>
      <c r="V7" s="24">
        <v>288</v>
      </c>
      <c r="W7" s="24">
        <v>0.35</v>
      </c>
      <c r="X7" s="24">
        <v>822.86</v>
      </c>
      <c r="Y7" s="24" t="s">
        <v>101</v>
      </c>
      <c r="Z7" s="24">
        <v>92.52</v>
      </c>
      <c r="AA7" s="24">
        <v>103.19</v>
      </c>
      <c r="AB7" s="24">
        <v>105.41</v>
      </c>
      <c r="AC7" s="24">
        <v>107.51</v>
      </c>
      <c r="AD7" s="24" t="s">
        <v>101</v>
      </c>
      <c r="AE7" s="24">
        <v>103.6</v>
      </c>
      <c r="AF7" s="24">
        <v>106.37</v>
      </c>
      <c r="AG7" s="24">
        <v>106.07</v>
      </c>
      <c r="AH7" s="24">
        <v>105.5</v>
      </c>
      <c r="AI7" s="24">
        <v>103.61</v>
      </c>
      <c r="AJ7" s="24" t="s">
        <v>101</v>
      </c>
      <c r="AK7" s="24">
        <v>59.65</v>
      </c>
      <c r="AL7" s="24">
        <v>45.78</v>
      </c>
      <c r="AM7" s="24">
        <v>17.96</v>
      </c>
      <c r="AN7" s="24">
        <v>0</v>
      </c>
      <c r="AO7" s="24" t="s">
        <v>101</v>
      </c>
      <c r="AP7" s="24">
        <v>193.99</v>
      </c>
      <c r="AQ7" s="24">
        <v>139.02000000000001</v>
      </c>
      <c r="AR7" s="24">
        <v>132.04</v>
      </c>
      <c r="AS7" s="24">
        <v>145.43</v>
      </c>
      <c r="AT7" s="24">
        <v>133.62</v>
      </c>
      <c r="AU7" s="24" t="s">
        <v>101</v>
      </c>
      <c r="AV7" s="24">
        <v>45.8</v>
      </c>
      <c r="AW7" s="24">
        <v>86.45</v>
      </c>
      <c r="AX7" s="24">
        <v>98.15</v>
      </c>
      <c r="AY7" s="24">
        <v>122.83</v>
      </c>
      <c r="AZ7" s="24" t="s">
        <v>101</v>
      </c>
      <c r="BA7" s="24">
        <v>26.99</v>
      </c>
      <c r="BB7" s="24">
        <v>29.13</v>
      </c>
      <c r="BC7" s="24">
        <v>35.69</v>
      </c>
      <c r="BD7" s="24">
        <v>38.4</v>
      </c>
      <c r="BE7" s="24">
        <v>36.94</v>
      </c>
      <c r="BF7" s="24" t="s">
        <v>101</v>
      </c>
      <c r="BG7" s="24">
        <v>773.93</v>
      </c>
      <c r="BH7" s="24">
        <v>788.41</v>
      </c>
      <c r="BI7" s="24">
        <v>653.73</v>
      </c>
      <c r="BJ7" s="24">
        <v>490.94</v>
      </c>
      <c r="BK7" s="24" t="s">
        <v>101</v>
      </c>
      <c r="BL7" s="24">
        <v>826.83</v>
      </c>
      <c r="BM7" s="24">
        <v>867.83</v>
      </c>
      <c r="BN7" s="24">
        <v>791.76</v>
      </c>
      <c r="BO7" s="24">
        <v>900.82</v>
      </c>
      <c r="BP7" s="24">
        <v>809.19</v>
      </c>
      <c r="BQ7" s="24" t="s">
        <v>101</v>
      </c>
      <c r="BR7" s="24">
        <v>10.79</v>
      </c>
      <c r="BS7" s="24">
        <v>10.4</v>
      </c>
      <c r="BT7" s="24">
        <v>10.02</v>
      </c>
      <c r="BU7" s="24">
        <v>13.58</v>
      </c>
      <c r="BV7" s="24" t="s">
        <v>101</v>
      </c>
      <c r="BW7" s="24">
        <v>57.31</v>
      </c>
      <c r="BX7" s="24">
        <v>57.08</v>
      </c>
      <c r="BY7" s="24">
        <v>56.26</v>
      </c>
      <c r="BZ7" s="24">
        <v>52.94</v>
      </c>
      <c r="CA7" s="24">
        <v>57.02</v>
      </c>
      <c r="CB7" s="24" t="s">
        <v>101</v>
      </c>
      <c r="CC7" s="24">
        <v>949.48</v>
      </c>
      <c r="CD7" s="24">
        <v>970.73</v>
      </c>
      <c r="CE7" s="24">
        <v>1045.97</v>
      </c>
      <c r="CF7" s="24">
        <v>863.48</v>
      </c>
      <c r="CG7" s="24" t="s">
        <v>101</v>
      </c>
      <c r="CH7" s="24">
        <v>273.52</v>
      </c>
      <c r="CI7" s="24">
        <v>274.99</v>
      </c>
      <c r="CJ7" s="24">
        <v>282.08999999999997</v>
      </c>
      <c r="CK7" s="24">
        <v>303.27999999999997</v>
      </c>
      <c r="CL7" s="24">
        <v>273.68</v>
      </c>
      <c r="CM7" s="24" t="s">
        <v>101</v>
      </c>
      <c r="CN7" s="24">
        <v>22.25</v>
      </c>
      <c r="CO7" s="24">
        <v>20.38</v>
      </c>
      <c r="CP7" s="24">
        <v>20.91</v>
      </c>
      <c r="CQ7" s="24">
        <v>23.19</v>
      </c>
      <c r="CR7" s="24" t="s">
        <v>101</v>
      </c>
      <c r="CS7" s="24">
        <v>50.14</v>
      </c>
      <c r="CT7" s="24">
        <v>54.83</v>
      </c>
      <c r="CU7" s="24">
        <v>66.53</v>
      </c>
      <c r="CV7" s="24">
        <v>52.35</v>
      </c>
      <c r="CW7" s="24">
        <v>52.55</v>
      </c>
      <c r="CX7" s="24" t="s">
        <v>101</v>
      </c>
      <c r="CY7" s="24">
        <v>92.83</v>
      </c>
      <c r="CZ7" s="24">
        <v>92.73</v>
      </c>
      <c r="DA7" s="24">
        <v>93.1</v>
      </c>
      <c r="DB7" s="24">
        <v>93.06</v>
      </c>
      <c r="DC7" s="24" t="s">
        <v>101</v>
      </c>
      <c r="DD7" s="24">
        <v>84.98</v>
      </c>
      <c r="DE7" s="24">
        <v>84.7</v>
      </c>
      <c r="DF7" s="24">
        <v>84.67</v>
      </c>
      <c r="DG7" s="24">
        <v>84.39</v>
      </c>
      <c r="DH7" s="24">
        <v>87.3</v>
      </c>
      <c r="DI7" s="24" t="s">
        <v>101</v>
      </c>
      <c r="DJ7" s="24">
        <v>7.05</v>
      </c>
      <c r="DK7" s="24">
        <v>13.93</v>
      </c>
      <c r="DL7" s="24">
        <v>17.059999999999999</v>
      </c>
      <c r="DM7" s="24">
        <v>23.87</v>
      </c>
      <c r="DN7" s="24" t="s">
        <v>101</v>
      </c>
      <c r="DO7" s="24">
        <v>23.06</v>
      </c>
      <c r="DP7" s="24">
        <v>20.34</v>
      </c>
      <c r="DQ7" s="24">
        <v>21.85</v>
      </c>
      <c r="DR7" s="24">
        <v>25.19</v>
      </c>
      <c r="DS7" s="24">
        <v>27.11</v>
      </c>
      <c r="DT7" s="24" t="s">
        <v>101</v>
      </c>
      <c r="DU7" s="24">
        <v>0</v>
      </c>
      <c r="DV7" s="24">
        <v>0</v>
      </c>
      <c r="DW7" s="24">
        <v>0</v>
      </c>
      <c r="DX7" s="24">
        <v>0</v>
      </c>
      <c r="DY7" s="24" t="s">
        <v>101</v>
      </c>
      <c r="DZ7" s="24">
        <v>0</v>
      </c>
      <c r="EA7" s="24">
        <v>0</v>
      </c>
      <c r="EB7" s="24">
        <v>0</v>
      </c>
      <c r="EC7" s="24">
        <v>0</v>
      </c>
      <c r="ED7" s="24">
        <v>0</v>
      </c>
      <c r="EE7" s="24" t="s">
        <v>101</v>
      </c>
      <c r="EF7" s="24">
        <v>0</v>
      </c>
      <c r="EG7" s="24">
        <v>0</v>
      </c>
      <c r="EH7" s="24">
        <v>0.38</v>
      </c>
      <c r="EI7" s="24">
        <v>2.75</v>
      </c>
      <c r="EJ7" s="24" t="s">
        <v>101</v>
      </c>
      <c r="EK7" s="24">
        <v>0.02</v>
      </c>
      <c r="EL7" s="24">
        <v>0.25</v>
      </c>
      <c r="EM7" s="24">
        <v>0.05</v>
      </c>
      <c r="EN7" s="24">
        <v>0.03</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107</v>
      </c>
    </row>
    <row r="12" spans="1:148" x14ac:dyDescent="0.25">
      <c r="B12">
        <v>1</v>
      </c>
      <c r="C12">
        <v>1</v>
      </c>
      <c r="D12">
        <v>2</v>
      </c>
      <c r="E12">
        <v>3</v>
      </c>
      <c r="F12">
        <v>4</v>
      </c>
      <c r="G12" t="s">
        <v>108</v>
      </c>
    </row>
    <row r="13" spans="1:148" x14ac:dyDescent="0.2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2024-02-22T02:09:53Z</cp:lastPrinted>
  <dcterms:created xsi:type="dcterms:W3CDTF">2023-12-12T01:02:43Z</dcterms:created>
  <dcterms:modified xsi:type="dcterms:W3CDTF">2024-02-22T02:14:51Z</dcterms:modified>
  <cp:category/>
</cp:coreProperties>
</file>