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28"/>
  <workbookPr/>
  <mc:AlternateContent xmlns:mc="http://schemas.openxmlformats.org/markup-compatibility/2006">
    <mc:Choice Requires="x15">
      <x15ac:absPath xmlns:x15ac="http://schemas.microsoft.com/office/spreadsheetml/2010/11/ac" url="\\10.1.41.49\rizai\★理財Gフォルダ（R6～）\023  経営比較分析表\R6\04_市町村回答（02.05〆）\16　犬山市　〇\下水道事業（公下、農集）\"/>
    </mc:Choice>
  </mc:AlternateContent>
  <xr:revisionPtr revIDLastSave="0" documentId="13_ncr:1_{72F59879-2D8F-4AAC-8F3D-B25881324D79}" xr6:coauthVersionLast="47" xr6:coauthVersionMax="47" xr10:uidLastSave="{00000000-0000-0000-0000-000000000000}"/>
  <workbookProtection workbookAlgorithmName="SHA-512" workbookHashValue="W9zMD1C4tDuLmp3nfexJctg763OBEfp86932cBvIPxp4ukfPIJZfLpZNwm8/Z9MkrznRWSbowRz99Qft30R4Vw==" workbookSaltValue="PLKSIvIRQUJ2XpdVRFUZPw==" workbookSpinCount="100000" lockStructure="1"/>
  <bookViews>
    <workbookView xWindow="-103" yWindow="-103" windowWidth="19543" windowHeight="12497"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N85" i="4" s="1"/>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BB10" i="4" s="1"/>
  <c r="W6" i="5"/>
  <c r="V6" i="5"/>
  <c r="AL10" i="4" s="1"/>
  <c r="U6" i="5"/>
  <c r="BB8" i="4" s="1"/>
  <c r="T6" i="5"/>
  <c r="AT8" i="4" s="1"/>
  <c r="S6" i="5"/>
  <c r="AL8" i="4" s="1"/>
  <c r="R6" i="5"/>
  <c r="AD10" i="4" s="1"/>
  <c r="Q6" i="5"/>
  <c r="W10" i="4" s="1"/>
  <c r="P6" i="5"/>
  <c r="O6" i="5"/>
  <c r="I10" i="4" s="1"/>
  <c r="N6" i="5"/>
  <c r="B10" i="4" s="1"/>
  <c r="M6" i="5"/>
  <c r="AD8" i="4" s="1"/>
  <c r="L6" i="5"/>
  <c r="W8" i="4" s="1"/>
  <c r="K6" i="5"/>
  <c r="J6" i="5"/>
  <c r="I8" i="4" s="1"/>
  <c r="I6" i="5"/>
  <c r="B8" i="4" s="1"/>
  <c r="H6" i="5"/>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M85" i="4"/>
  <c r="I85" i="4"/>
  <c r="G85" i="4"/>
  <c r="E85" i="4"/>
  <c r="AT10" i="4"/>
  <c r="P10" i="4"/>
  <c r="P8" i="4"/>
  <c r="B6" i="4"/>
</calcChain>
</file>

<file path=xl/sharedStrings.xml><?xml version="1.0" encoding="utf-8"?>
<sst xmlns="http://schemas.openxmlformats.org/spreadsheetml/2006/main" count="236" uniqueCount="116">
  <si>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</si>
  <si>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</si>
  <si>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</si>
  <si>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</si>
  <si>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</si>
  <si>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</si>
  <si>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</si>
  <si>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</si>
  <si>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</si>
  <si>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</si>
  <si>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</si>
  <si>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</si>
  <si>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</si>
  <si>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</si>
  <si>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</si>
  <si>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</si>
  <si>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</si>
  <si>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</si>
  <si>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</si>
  <si>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</si>
  <si>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</si>
  <si>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</si>
  <si>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</si>
  <si>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</si>
  <si>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</si>
  <si>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</si>
  <si>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</si>
  <si>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</si>
  <si>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</si>
  <si>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</si>
  <si>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</si>
  <si>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</si>
  <si>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</si>
  <si>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</si>
  <si>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</si>
  <si>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</si>
  <si>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</si>
  <si>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</si>
  <si>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</si>
  <si>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</si>
  <si>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</si>
  <si>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</si>
  <si>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</si>
  <si>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</si>
  <si>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</si>
  <si>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</si>
  <si>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</si>
  <si>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</si>
  <si>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</si>
  <si>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</si>
  <si>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</si>
  <si>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</si>
  <si>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</si>
  <si>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</si>
  <si>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</si>
  <si>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</si>
  <si>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</si>
  <si>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</si>
  <si>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</si>
  <si>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</si>
  <si>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</si>
  <si>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</si>
  <si>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</si>
  <si>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</si>
  <si>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</si>
  <si>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</si>
  <si>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</si>
  <si>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</si>
  <si>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</si>
  <si>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</si>
  <si>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</si>
  <si>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</si>
  <si>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</si>
  <si>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</si>
  <si>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</si>
  <si>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</si>
  <si>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</si>
  <si>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</si>
  <si>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</si>
  <si>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</si>
  <si>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</si>
  <si>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</si>
  <si>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</si>
  <si>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</si>
  <si>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</si>
  <si>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</si>
  <si>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</si>
  <si>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</si>
  <si>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</si>
  <si>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</si>
  <si>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</si>
  <si>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</si>
  <si>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</si>
  <si>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</si>
  <si>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</si>
  <si>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</si>
  <si>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愛知県　犬山市</t>
  </si>
  <si>
    <t>法適用</t>
  </si>
  <si>
    <t>下水道事業</t>
  </si>
  <si>
    <t>公共下水道</t>
  </si>
  <si>
    <t>Bd1</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</si>
  <si>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</si>
  <si>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</si>
  <si>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</si>
  <si>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</si>
  <si>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</si>
  <si>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</si>
  <si>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</si>
  <si>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</si>
  <si>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</si>
  <si>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</si>
  <si>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</si>
  <si>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←書式設定</t>
    <rPh sb="1" eb="3">
      <t>ショシキ</t>
    </rPh>
    <rPh sb="3" eb="5">
      <t>セッテイ</t>
    </rPh>
    <phoneticPr fontId="4"/>
  </si>
  <si>
    <t>財源の主な内訳は、使用料収入、一般会計からの繰入金、企業債、各種負担金となる。その中でも主となる使用料収入は、供用開始区域の拡大による増収要因はあるが、区域内人口の減少等が進んでおり減少傾向となっている。
①経常収支は、収益に大きな差はないが、総費用内の修繕費の増額及び、流域下水道維持負担金での増額となったため、指数として減少となった。
③流動比率は、年々増加傾向にある。要因としては、直接の現金支出を伴わない減価償却費等に対して一般会計からの繰入金を充てており、結果として現金預金の増加となり比率としても増加となった。
④企業債残高対事業規模比率は、過去の高い金利の時代に借入していたものが返済が完了し、企業債残高が減少したことにより、減少傾向となっている
⑤経費回収率、⑥汚水処理原価は、供用開始区域は拡大しているが、区域内人口の減少が大きく使用料収入の減も影響し、⑤は微減となり、⑥は微増となった。
⑧水洗化率は、処理区域内人口の減少幅が、水洗便所設置済み人口の減少比率よりも上回ったため、微増となった。</t>
    <phoneticPr fontId="4"/>
  </si>
  <si>
    <t xml:space="preserve"> 昨年度と同様に、法定耐用年数を超えた管渠が少ないが、不明水対策や将来的な更新に備え、ストックマネジメント計画に基づき管渠更生工事を進めている状況である。
その結果として②管渠老朽化率は低く③管渠改善率は類似団体と比較して高くなっている。</t>
    <phoneticPr fontId="4"/>
  </si>
  <si>
    <t>令和６年度に改定する経営戦略において、今後の事業者の取り組みとして、未接続世帯への普及活動を強化するなどして、全国的に見ても低い水洗化率を段階的に向上させるため目標を数値化して進めて行く。
　同じく不明水対策として今後もストックマネジメント計画に基づき適正な管更生工事を進めるなどの取り組みも進めていく。
　また、経費回収率においても、全国平均と比較しても現状かなり低い現状を鑑み、将来に向け安定した経営基盤を構築するための取り組みとして必要不可欠である、使用料の値上げについても同じく令和６年度に改定する経営戦略において、今後１０年間の間で進めていく方向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</si>
</sst>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&#65279;<?xml version="1.0" encoding="utf-8" standalone="yes"?>
<Relationships xmlns="http://schemas.openxmlformats.org/package/2006/relationships"><Relationship Id="rId3" Type="http://schemas.openxmlformats.org/officeDocument/2006/relationships/theme" Target="theme/theme1.xml" /><Relationship Id="rId2" Type="http://schemas.openxmlformats.org/officeDocument/2006/relationships/worksheet" Target="worksheets/sheet2.xml" /><Relationship Id="rId1" Type="http://schemas.openxmlformats.org/officeDocument/2006/relationships/worksheet" Target="worksheets/sheet1.xml" /><Relationship Id="rId6" Type="http://schemas.openxmlformats.org/officeDocument/2006/relationships/calcChain" Target="calcChain.xml" /><Relationship Id="rId5" Type="http://schemas.openxmlformats.org/officeDocument/2006/relationships/sharedStrings" Target="sharedStrings.xml" /><Relationship Id="rId4" Type="http://schemas.openxmlformats.org/officeDocument/2006/relationships/styles" Target="styles.xml" /></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0.23</c:v>
                </c:pt>
                <c:pt idx="1">
                  <c:v>0.2</c:v>
                </c:pt>
                <c:pt idx="2">
                  <c:v>0.39</c:v>
                </c:pt>
                <c:pt idx="3">
                  <c:v>0.3</c:v>
                </c:pt>
                <c:pt idx="4">
                  <c:v>1.1399999999999999</c:v>
                </c:pt>
              </c:numCache>
            </c:numRef>
          </c:val>
          <c:extLst>
            <c:ext xmlns:c16="http://schemas.microsoft.com/office/drawing/2014/chart" uri="{C3380CC4-5D6E-409C-BE32-E72D297353CC}">
              <c16:uniqueId val="{00000000-CCE5-40AD-99B7-A232DDAF4B9A}"/>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0.09</c:v>
                </c:pt>
                <c:pt idx="1">
                  <c:v>0.09</c:v>
                </c:pt>
                <c:pt idx="2">
                  <c:v>0.17</c:v>
                </c:pt>
                <c:pt idx="3">
                  <c:v>0.13</c:v>
                </c:pt>
                <c:pt idx="4">
                  <c:v>0.06</c:v>
                </c:pt>
              </c:numCache>
            </c:numRef>
          </c:val>
          <c:smooth val="0"/>
          <c:extLst>
            <c:ext xmlns:c16="http://schemas.microsoft.com/office/drawing/2014/chart" uri="{C3380CC4-5D6E-409C-BE32-E72D297353CC}">
              <c16:uniqueId val="{00000001-CCE5-40AD-99B7-A232DDAF4B9A}"/>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4DA4-4FD8-B2F4-5C736A3863F8}"/>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68.31</c:v>
                </c:pt>
                <c:pt idx="1">
                  <c:v>65.28</c:v>
                </c:pt>
                <c:pt idx="2">
                  <c:v>64.92</c:v>
                </c:pt>
                <c:pt idx="3">
                  <c:v>64.14</c:v>
                </c:pt>
                <c:pt idx="4">
                  <c:v>63.71</c:v>
                </c:pt>
              </c:numCache>
            </c:numRef>
          </c:val>
          <c:smooth val="0"/>
          <c:extLst>
            <c:ext xmlns:c16="http://schemas.microsoft.com/office/drawing/2014/chart" uri="{C3380CC4-5D6E-409C-BE32-E72D297353CC}">
              <c16:uniqueId val="{00000001-4DA4-4FD8-B2F4-5C736A3863F8}"/>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85.96</c:v>
                </c:pt>
                <c:pt idx="1">
                  <c:v>85.84</c:v>
                </c:pt>
                <c:pt idx="2">
                  <c:v>85.91</c:v>
                </c:pt>
                <c:pt idx="3">
                  <c:v>86.64</c:v>
                </c:pt>
                <c:pt idx="4">
                  <c:v>86.86</c:v>
                </c:pt>
              </c:numCache>
            </c:numRef>
          </c:val>
          <c:extLst>
            <c:ext xmlns:c16="http://schemas.microsoft.com/office/drawing/2014/chart" uri="{C3380CC4-5D6E-409C-BE32-E72D297353CC}">
              <c16:uniqueId val="{00000000-B789-4E59-8BA6-A3E67E080F1F}"/>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92.62</c:v>
                </c:pt>
                <c:pt idx="1">
                  <c:v>92.72</c:v>
                </c:pt>
                <c:pt idx="2">
                  <c:v>92.88</c:v>
                </c:pt>
                <c:pt idx="3">
                  <c:v>92.9</c:v>
                </c:pt>
                <c:pt idx="4">
                  <c:v>92.89</c:v>
                </c:pt>
              </c:numCache>
            </c:numRef>
          </c:val>
          <c:smooth val="0"/>
          <c:extLst>
            <c:ext xmlns:c16="http://schemas.microsoft.com/office/drawing/2014/chart" uri="{C3380CC4-5D6E-409C-BE32-E72D297353CC}">
              <c16:uniqueId val="{00000001-B789-4E59-8BA6-A3E67E080F1F}"/>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104.77</c:v>
                </c:pt>
                <c:pt idx="1">
                  <c:v>97.04</c:v>
                </c:pt>
                <c:pt idx="2">
                  <c:v>101.87</c:v>
                </c:pt>
                <c:pt idx="3">
                  <c:v>104.15</c:v>
                </c:pt>
                <c:pt idx="4">
                  <c:v>101.9</c:v>
                </c:pt>
              </c:numCache>
            </c:numRef>
          </c:val>
          <c:extLst>
            <c:ext xmlns:c16="http://schemas.microsoft.com/office/drawing/2014/chart" uri="{C3380CC4-5D6E-409C-BE32-E72D297353CC}">
              <c16:uniqueId val="{00000000-BA11-4C70-B82C-269D4799B903}"/>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106.99</c:v>
                </c:pt>
                <c:pt idx="1">
                  <c:v>107.85</c:v>
                </c:pt>
                <c:pt idx="2">
                  <c:v>108.04</c:v>
                </c:pt>
                <c:pt idx="3">
                  <c:v>107.49</c:v>
                </c:pt>
                <c:pt idx="4">
                  <c:v>107.64</c:v>
                </c:pt>
              </c:numCache>
            </c:numRef>
          </c:val>
          <c:smooth val="0"/>
          <c:extLst>
            <c:ext xmlns:c16="http://schemas.microsoft.com/office/drawing/2014/chart" uri="{C3380CC4-5D6E-409C-BE32-E72D297353CC}">
              <c16:uniqueId val="{00000001-BA11-4C70-B82C-269D4799B903}"/>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3.16</c:v>
                </c:pt>
                <c:pt idx="1">
                  <c:v>6.28</c:v>
                </c:pt>
                <c:pt idx="2">
                  <c:v>9.2799999999999994</c:v>
                </c:pt>
                <c:pt idx="3">
                  <c:v>12.16</c:v>
                </c:pt>
                <c:pt idx="4">
                  <c:v>14.79</c:v>
                </c:pt>
              </c:numCache>
            </c:numRef>
          </c:val>
          <c:extLst>
            <c:ext xmlns:c16="http://schemas.microsoft.com/office/drawing/2014/chart" uri="{C3380CC4-5D6E-409C-BE32-E72D297353CC}">
              <c16:uniqueId val="{00000000-5FB5-4752-8CB9-25887D9D5B21}"/>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26.36</c:v>
                </c:pt>
                <c:pt idx="1">
                  <c:v>23.79</c:v>
                </c:pt>
                <c:pt idx="2">
                  <c:v>25.66</c:v>
                </c:pt>
                <c:pt idx="3">
                  <c:v>27.46</c:v>
                </c:pt>
                <c:pt idx="4">
                  <c:v>29.93</c:v>
                </c:pt>
              </c:numCache>
            </c:numRef>
          </c:val>
          <c:smooth val="0"/>
          <c:extLst>
            <c:ext xmlns:c16="http://schemas.microsoft.com/office/drawing/2014/chart" uri="{C3380CC4-5D6E-409C-BE32-E72D297353CC}">
              <c16:uniqueId val="{00000001-5FB5-4752-8CB9-25887D9D5B21}"/>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formatCode="#,##0.00;&quot;△&quot;#,##0.00;&quot;-&quot;">
                  <c:v>0.98</c:v>
                </c:pt>
                <c:pt idx="4" formatCode="#,##0.00;&quot;△&quot;#,##0.00;&quot;-&quot;">
                  <c:v>0.97</c:v>
                </c:pt>
              </c:numCache>
            </c:numRef>
          </c:val>
          <c:extLst>
            <c:ext xmlns:c16="http://schemas.microsoft.com/office/drawing/2014/chart" uri="{C3380CC4-5D6E-409C-BE32-E72D297353CC}">
              <c16:uniqueId val="{00000000-3743-41E0-9F5F-F7C04593EC64}"/>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1.43</c:v>
                </c:pt>
                <c:pt idx="1">
                  <c:v>1.22</c:v>
                </c:pt>
                <c:pt idx="2">
                  <c:v>1.61</c:v>
                </c:pt>
                <c:pt idx="3">
                  <c:v>2.08</c:v>
                </c:pt>
                <c:pt idx="4">
                  <c:v>2.74</c:v>
                </c:pt>
              </c:numCache>
            </c:numRef>
          </c:val>
          <c:smooth val="0"/>
          <c:extLst>
            <c:ext xmlns:c16="http://schemas.microsoft.com/office/drawing/2014/chart" uri="{C3380CC4-5D6E-409C-BE32-E72D297353CC}">
              <c16:uniqueId val="{00000001-3743-41E0-9F5F-F7C04593EC64}"/>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13BB-46B4-B106-AB09F9DAC307}"/>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7.42</c:v>
                </c:pt>
                <c:pt idx="1">
                  <c:v>4.72</c:v>
                </c:pt>
                <c:pt idx="2">
                  <c:v>4.49</c:v>
                </c:pt>
                <c:pt idx="3">
                  <c:v>5.41</c:v>
                </c:pt>
                <c:pt idx="4">
                  <c:v>5.61</c:v>
                </c:pt>
              </c:numCache>
            </c:numRef>
          </c:val>
          <c:smooth val="0"/>
          <c:extLst>
            <c:ext xmlns:c16="http://schemas.microsoft.com/office/drawing/2014/chart" uri="{C3380CC4-5D6E-409C-BE32-E72D297353CC}">
              <c16:uniqueId val="{00000001-13BB-46B4-B106-AB09F9DAC307}"/>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28.5</c:v>
                </c:pt>
                <c:pt idx="1">
                  <c:v>36.44</c:v>
                </c:pt>
                <c:pt idx="2">
                  <c:v>47.86</c:v>
                </c:pt>
                <c:pt idx="3">
                  <c:v>57.04</c:v>
                </c:pt>
                <c:pt idx="4">
                  <c:v>65.41</c:v>
                </c:pt>
              </c:numCache>
            </c:numRef>
          </c:val>
          <c:extLst>
            <c:ext xmlns:c16="http://schemas.microsoft.com/office/drawing/2014/chart" uri="{C3380CC4-5D6E-409C-BE32-E72D297353CC}">
              <c16:uniqueId val="{00000000-0FB5-443A-A67D-C7026380732B}"/>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68.180000000000007</c:v>
                </c:pt>
                <c:pt idx="1">
                  <c:v>67.930000000000007</c:v>
                </c:pt>
                <c:pt idx="2">
                  <c:v>68.53</c:v>
                </c:pt>
                <c:pt idx="3">
                  <c:v>69.180000000000007</c:v>
                </c:pt>
                <c:pt idx="4">
                  <c:v>76.319999999999993</c:v>
                </c:pt>
              </c:numCache>
            </c:numRef>
          </c:val>
          <c:smooth val="0"/>
          <c:extLst>
            <c:ext xmlns:c16="http://schemas.microsoft.com/office/drawing/2014/chart" uri="{C3380CC4-5D6E-409C-BE32-E72D297353CC}">
              <c16:uniqueId val="{00000001-0FB5-443A-A67D-C7026380732B}"/>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1123.47</c:v>
                </c:pt>
                <c:pt idx="1">
                  <c:v>1029.95</c:v>
                </c:pt>
                <c:pt idx="2">
                  <c:v>973.52</c:v>
                </c:pt>
                <c:pt idx="3">
                  <c:v>924.02</c:v>
                </c:pt>
                <c:pt idx="4">
                  <c:v>913.96</c:v>
                </c:pt>
              </c:numCache>
            </c:numRef>
          </c:val>
          <c:extLst>
            <c:ext xmlns:c16="http://schemas.microsoft.com/office/drawing/2014/chart" uri="{C3380CC4-5D6E-409C-BE32-E72D297353CC}">
              <c16:uniqueId val="{00000000-85D0-4A67-9CCE-E1791EFD9F1A}"/>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847.44</c:v>
                </c:pt>
                <c:pt idx="1">
                  <c:v>857.88</c:v>
                </c:pt>
                <c:pt idx="2">
                  <c:v>825.1</c:v>
                </c:pt>
                <c:pt idx="3">
                  <c:v>789.87</c:v>
                </c:pt>
                <c:pt idx="4">
                  <c:v>749.43</c:v>
                </c:pt>
              </c:numCache>
            </c:numRef>
          </c:val>
          <c:smooth val="0"/>
          <c:extLst>
            <c:ext xmlns:c16="http://schemas.microsoft.com/office/drawing/2014/chart" uri="{C3380CC4-5D6E-409C-BE32-E72D297353CC}">
              <c16:uniqueId val="{00000001-85D0-4A67-9CCE-E1791EFD9F1A}"/>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69.2</c:v>
                </c:pt>
                <c:pt idx="1">
                  <c:v>67.72</c:v>
                </c:pt>
                <c:pt idx="2">
                  <c:v>67.64</c:v>
                </c:pt>
                <c:pt idx="3">
                  <c:v>67.819999999999993</c:v>
                </c:pt>
                <c:pt idx="4">
                  <c:v>67.739999999999995</c:v>
                </c:pt>
              </c:numCache>
            </c:numRef>
          </c:val>
          <c:extLst>
            <c:ext xmlns:c16="http://schemas.microsoft.com/office/drawing/2014/chart" uri="{C3380CC4-5D6E-409C-BE32-E72D297353CC}">
              <c16:uniqueId val="{00000000-7D2B-491D-A4BB-F422917FDF79}"/>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94.69</c:v>
                </c:pt>
                <c:pt idx="1">
                  <c:v>94.97</c:v>
                </c:pt>
                <c:pt idx="2">
                  <c:v>97.07</c:v>
                </c:pt>
                <c:pt idx="3">
                  <c:v>98.06</c:v>
                </c:pt>
                <c:pt idx="4">
                  <c:v>98.46</c:v>
                </c:pt>
              </c:numCache>
            </c:numRef>
          </c:val>
          <c:smooth val="0"/>
          <c:extLst>
            <c:ext xmlns:c16="http://schemas.microsoft.com/office/drawing/2014/chart" uri="{C3380CC4-5D6E-409C-BE32-E72D297353CC}">
              <c16:uniqueId val="{00000001-7D2B-491D-A4BB-F422917FDF79}"/>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150.63999999999999</c:v>
                </c:pt>
                <c:pt idx="1">
                  <c:v>151.38999999999999</c:v>
                </c:pt>
                <c:pt idx="2">
                  <c:v>151.16</c:v>
                </c:pt>
                <c:pt idx="3">
                  <c:v>150.94999999999999</c:v>
                </c:pt>
                <c:pt idx="4">
                  <c:v>150.99</c:v>
                </c:pt>
              </c:numCache>
            </c:numRef>
          </c:val>
          <c:extLst>
            <c:ext xmlns:c16="http://schemas.microsoft.com/office/drawing/2014/chart" uri="{C3380CC4-5D6E-409C-BE32-E72D297353CC}">
              <c16:uniqueId val="{00000000-85E4-406A-90C2-3F750625BB70}"/>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159.78</c:v>
                </c:pt>
                <c:pt idx="1">
                  <c:v>159.49</c:v>
                </c:pt>
                <c:pt idx="2">
                  <c:v>157.81</c:v>
                </c:pt>
                <c:pt idx="3">
                  <c:v>157.37</c:v>
                </c:pt>
                <c:pt idx="4">
                  <c:v>157.44999999999999</c:v>
                </c:pt>
              </c:numCache>
            </c:numRef>
          </c:val>
          <c:smooth val="0"/>
          <c:extLst>
            <c:ext xmlns:c16="http://schemas.microsoft.com/office/drawing/2014/chart" uri="{C3380CC4-5D6E-409C-BE32-E72D297353CC}">
              <c16:uniqueId val="{00000001-85E4-406A-90C2-3F750625BB70}"/>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&#65279;<?xml version="1.0" encoding="utf-8" standalone="yes"?>
<Relationships xmlns="http://schemas.openxmlformats.org/package/2006/relationships"><Relationship Id="rId2" Type="http://schemas.openxmlformats.org/officeDocument/2006/relationships/drawing" Target="../drawings/drawing1.xml" /></Relationships>
</file>

<file path=xl/worksheets/_rels/sheet2.xml.rels>&#65279;<?xml version="1.0" encoding="utf-8" standalone="yes"?>
<Relationships xmlns="http://schemas.openxmlformats.org/package/2006/relationships" />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9140625" defaultRowHeight="13.3" x14ac:dyDescent="0.25"/>
  <cols>
    <col min="1" max="1" width="2.69140625" customWidth="1"/>
    <col min="2" max="62" width="3.765625" customWidth="1"/>
    <col min="64" max="78" width="3.07421875" customWidth="1"/>
    <col min="79" max="79" width="4.4609375" bestFit="1" customWidth="1"/>
    <col min="81" max="82" width="4.4609375" bestFit="1" customWidth="1"/>
  </cols>
  <sheetData>
    <row r="1" spans="1:78" ht="17.25" customHeight="1" x14ac:dyDescent="0.2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5">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5">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5">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5">
      <c r="A6" s="2"/>
      <c r="B6" s="67" t="str">
        <f>データ!H6</f>
        <v>愛知県　犬山市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5">
      <c r="A7" s="2"/>
      <c r="B7" s="46" t="s">
        <v>1</v>
      </c>
      <c r="C7" s="46"/>
      <c r="D7" s="46"/>
      <c r="E7" s="46"/>
      <c r="F7" s="46"/>
      <c r="G7" s="46"/>
      <c r="H7" s="46"/>
      <c r="I7" s="46" t="s">
        <v>2</v>
      </c>
      <c r="J7" s="46"/>
      <c r="K7" s="46"/>
      <c r="L7" s="46"/>
      <c r="M7" s="46"/>
      <c r="N7" s="46"/>
      <c r="O7" s="46"/>
      <c r="P7" s="46" t="s">
        <v>3</v>
      </c>
      <c r="Q7" s="46"/>
      <c r="R7" s="46"/>
      <c r="S7" s="46"/>
      <c r="T7" s="46"/>
      <c r="U7" s="46"/>
      <c r="V7" s="46"/>
      <c r="W7" s="46" t="s">
        <v>4</v>
      </c>
      <c r="X7" s="46"/>
      <c r="Y7" s="46"/>
      <c r="Z7" s="46"/>
      <c r="AA7" s="46"/>
      <c r="AB7" s="46"/>
      <c r="AC7" s="46"/>
      <c r="AD7" s="46" t="s">
        <v>5</v>
      </c>
      <c r="AE7" s="46"/>
      <c r="AF7" s="46"/>
      <c r="AG7" s="46"/>
      <c r="AH7" s="46"/>
      <c r="AI7" s="46"/>
      <c r="AJ7" s="46"/>
      <c r="AK7" s="3"/>
      <c r="AL7" s="46" t="s">
        <v>6</v>
      </c>
      <c r="AM7" s="46"/>
      <c r="AN7" s="46"/>
      <c r="AO7" s="46"/>
      <c r="AP7" s="46"/>
      <c r="AQ7" s="46"/>
      <c r="AR7" s="46"/>
      <c r="AS7" s="46"/>
      <c r="AT7" s="46" t="s">
        <v>7</v>
      </c>
      <c r="AU7" s="46"/>
      <c r="AV7" s="46"/>
      <c r="AW7" s="46"/>
      <c r="AX7" s="46"/>
      <c r="AY7" s="46"/>
      <c r="AZ7" s="46"/>
      <c r="BA7" s="46"/>
      <c r="BB7" s="46" t="s">
        <v>8</v>
      </c>
      <c r="BC7" s="46"/>
      <c r="BD7" s="46"/>
      <c r="BE7" s="46"/>
      <c r="BF7" s="46"/>
      <c r="BG7" s="46"/>
      <c r="BH7" s="46"/>
      <c r="BI7" s="46"/>
      <c r="BJ7" s="3"/>
      <c r="BK7" s="3"/>
      <c r="BL7" s="68" t="s">
        <v>9</v>
      </c>
      <c r="BM7" s="69"/>
      <c r="BN7" s="69"/>
      <c r="BO7" s="69"/>
      <c r="BP7" s="69"/>
      <c r="BQ7" s="69"/>
      <c r="BR7" s="69"/>
      <c r="BS7" s="69"/>
      <c r="BT7" s="69"/>
      <c r="BU7" s="69"/>
      <c r="BV7" s="69"/>
      <c r="BW7" s="69"/>
      <c r="BX7" s="69"/>
      <c r="BY7" s="70"/>
    </row>
    <row r="8" spans="1:78" ht="18.75" customHeight="1" x14ac:dyDescent="0.25">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Bd1</v>
      </c>
      <c r="X8" s="64"/>
      <c r="Y8" s="64"/>
      <c r="Z8" s="64"/>
      <c r="AA8" s="64"/>
      <c r="AB8" s="64"/>
      <c r="AC8" s="64"/>
      <c r="AD8" s="65" t="str">
        <f>データ!$M$6</f>
        <v>非設置</v>
      </c>
      <c r="AE8" s="65"/>
      <c r="AF8" s="65"/>
      <c r="AG8" s="65"/>
      <c r="AH8" s="65"/>
      <c r="AI8" s="65"/>
      <c r="AJ8" s="65"/>
      <c r="AK8" s="3"/>
      <c r="AL8" s="45">
        <f>データ!S6</f>
        <v>72005</v>
      </c>
      <c r="AM8" s="45"/>
      <c r="AN8" s="45"/>
      <c r="AO8" s="45"/>
      <c r="AP8" s="45"/>
      <c r="AQ8" s="45"/>
      <c r="AR8" s="45"/>
      <c r="AS8" s="45"/>
      <c r="AT8" s="44">
        <f>データ!T6</f>
        <v>74.900000000000006</v>
      </c>
      <c r="AU8" s="44"/>
      <c r="AV8" s="44"/>
      <c r="AW8" s="44"/>
      <c r="AX8" s="44"/>
      <c r="AY8" s="44"/>
      <c r="AZ8" s="44"/>
      <c r="BA8" s="44"/>
      <c r="BB8" s="44">
        <f>データ!U6</f>
        <v>961.35</v>
      </c>
      <c r="BC8" s="44"/>
      <c r="BD8" s="44"/>
      <c r="BE8" s="44"/>
      <c r="BF8" s="44"/>
      <c r="BG8" s="44"/>
      <c r="BH8" s="44"/>
      <c r="BI8" s="44"/>
      <c r="BJ8" s="3"/>
      <c r="BK8" s="3"/>
      <c r="BL8" s="60" t="s">
        <v>10</v>
      </c>
      <c r="BM8" s="61"/>
      <c r="BN8" s="62" t="s">
        <v>11</v>
      </c>
      <c r="BO8" s="62"/>
      <c r="BP8" s="62"/>
      <c r="BQ8" s="62"/>
      <c r="BR8" s="62"/>
      <c r="BS8" s="62"/>
      <c r="BT8" s="62"/>
      <c r="BU8" s="62"/>
      <c r="BV8" s="62"/>
      <c r="BW8" s="62"/>
      <c r="BX8" s="62"/>
      <c r="BY8" s="63"/>
    </row>
    <row r="9" spans="1:78" ht="18.75" customHeight="1" x14ac:dyDescent="0.25">
      <c r="A9" s="2"/>
      <c r="B9" s="46" t="s">
        <v>12</v>
      </c>
      <c r="C9" s="46"/>
      <c r="D9" s="46"/>
      <c r="E9" s="46"/>
      <c r="F9" s="46"/>
      <c r="G9" s="46"/>
      <c r="H9" s="46"/>
      <c r="I9" s="46" t="s">
        <v>13</v>
      </c>
      <c r="J9" s="46"/>
      <c r="K9" s="46"/>
      <c r="L9" s="46"/>
      <c r="M9" s="46"/>
      <c r="N9" s="46"/>
      <c r="O9" s="46"/>
      <c r="P9" s="46" t="s">
        <v>14</v>
      </c>
      <c r="Q9" s="46"/>
      <c r="R9" s="46"/>
      <c r="S9" s="46"/>
      <c r="T9" s="46"/>
      <c r="U9" s="46"/>
      <c r="V9" s="46"/>
      <c r="W9" s="46" t="s">
        <v>15</v>
      </c>
      <c r="X9" s="46"/>
      <c r="Y9" s="46"/>
      <c r="Z9" s="46"/>
      <c r="AA9" s="46"/>
      <c r="AB9" s="46"/>
      <c r="AC9" s="46"/>
      <c r="AD9" s="46" t="s">
        <v>16</v>
      </c>
      <c r="AE9" s="46"/>
      <c r="AF9" s="46"/>
      <c r="AG9" s="46"/>
      <c r="AH9" s="46"/>
      <c r="AI9" s="46"/>
      <c r="AJ9" s="46"/>
      <c r="AK9" s="3"/>
      <c r="AL9" s="46" t="s">
        <v>17</v>
      </c>
      <c r="AM9" s="46"/>
      <c r="AN9" s="46"/>
      <c r="AO9" s="46"/>
      <c r="AP9" s="46"/>
      <c r="AQ9" s="46"/>
      <c r="AR9" s="46"/>
      <c r="AS9" s="46"/>
      <c r="AT9" s="46" t="s">
        <v>18</v>
      </c>
      <c r="AU9" s="46"/>
      <c r="AV9" s="46"/>
      <c r="AW9" s="46"/>
      <c r="AX9" s="46"/>
      <c r="AY9" s="46"/>
      <c r="AZ9" s="46"/>
      <c r="BA9" s="46"/>
      <c r="BB9" s="46" t="s">
        <v>19</v>
      </c>
      <c r="BC9" s="46"/>
      <c r="BD9" s="46"/>
      <c r="BE9" s="46"/>
      <c r="BF9" s="46"/>
      <c r="BG9" s="46"/>
      <c r="BH9" s="46"/>
      <c r="BI9" s="46"/>
      <c r="BJ9" s="3"/>
      <c r="BK9" s="3"/>
      <c r="BL9" s="47" t="s">
        <v>20</v>
      </c>
      <c r="BM9" s="48"/>
      <c r="BN9" s="49" t="s">
        <v>21</v>
      </c>
      <c r="BO9" s="49"/>
      <c r="BP9" s="49"/>
      <c r="BQ9" s="49"/>
      <c r="BR9" s="49"/>
      <c r="BS9" s="49"/>
      <c r="BT9" s="49"/>
      <c r="BU9" s="49"/>
      <c r="BV9" s="49"/>
      <c r="BW9" s="49"/>
      <c r="BX9" s="49"/>
      <c r="BY9" s="50"/>
    </row>
    <row r="10" spans="1:78" ht="18.75" customHeight="1" x14ac:dyDescent="0.25">
      <c r="A10" s="2"/>
      <c r="B10" s="44" t="str">
        <f>データ!N6</f>
        <v>-</v>
      </c>
      <c r="C10" s="44"/>
      <c r="D10" s="44"/>
      <c r="E10" s="44"/>
      <c r="F10" s="44"/>
      <c r="G10" s="44"/>
      <c r="H10" s="44"/>
      <c r="I10" s="44">
        <f>データ!O6</f>
        <v>74.34</v>
      </c>
      <c r="J10" s="44"/>
      <c r="K10" s="44"/>
      <c r="L10" s="44"/>
      <c r="M10" s="44"/>
      <c r="N10" s="44"/>
      <c r="O10" s="44"/>
      <c r="P10" s="44">
        <f>データ!P6</f>
        <v>71.27</v>
      </c>
      <c r="Q10" s="44"/>
      <c r="R10" s="44"/>
      <c r="S10" s="44"/>
      <c r="T10" s="44"/>
      <c r="U10" s="44"/>
      <c r="V10" s="44"/>
      <c r="W10" s="44">
        <f>データ!Q6</f>
        <v>64.17</v>
      </c>
      <c r="X10" s="44"/>
      <c r="Y10" s="44"/>
      <c r="Z10" s="44"/>
      <c r="AA10" s="44"/>
      <c r="AB10" s="44"/>
      <c r="AC10" s="44"/>
      <c r="AD10" s="45">
        <f>データ!R6</f>
        <v>1771</v>
      </c>
      <c r="AE10" s="45"/>
      <c r="AF10" s="45"/>
      <c r="AG10" s="45"/>
      <c r="AH10" s="45"/>
      <c r="AI10" s="45"/>
      <c r="AJ10" s="45"/>
      <c r="AK10" s="2"/>
      <c r="AL10" s="45">
        <f>データ!V6</f>
        <v>50970</v>
      </c>
      <c r="AM10" s="45"/>
      <c r="AN10" s="45"/>
      <c r="AO10" s="45"/>
      <c r="AP10" s="45"/>
      <c r="AQ10" s="45"/>
      <c r="AR10" s="45"/>
      <c r="AS10" s="45"/>
      <c r="AT10" s="44">
        <f>データ!W6</f>
        <v>11.23</v>
      </c>
      <c r="AU10" s="44"/>
      <c r="AV10" s="44"/>
      <c r="AW10" s="44"/>
      <c r="AX10" s="44"/>
      <c r="AY10" s="44"/>
      <c r="AZ10" s="44"/>
      <c r="BA10" s="44"/>
      <c r="BB10" s="44">
        <f>データ!X6</f>
        <v>4538.74</v>
      </c>
      <c r="BC10" s="44"/>
      <c r="BD10" s="44"/>
      <c r="BE10" s="44"/>
      <c r="BF10" s="44"/>
      <c r="BG10" s="44"/>
      <c r="BH10" s="44"/>
      <c r="BI10" s="44"/>
      <c r="BJ10" s="2"/>
      <c r="BK10" s="2"/>
      <c r="BL10" s="51" t="s">
        <v>22</v>
      </c>
      <c r="BM10" s="52"/>
      <c r="BN10" s="53" t="s">
        <v>23</v>
      </c>
      <c r="BO10" s="53"/>
      <c r="BP10" s="53"/>
      <c r="BQ10" s="53"/>
      <c r="BR10" s="53"/>
      <c r="BS10" s="53"/>
      <c r="BT10" s="53"/>
      <c r="BU10" s="53"/>
      <c r="BV10" s="53"/>
      <c r="BW10" s="53"/>
      <c r="BX10" s="53"/>
      <c r="BY10" s="54"/>
    </row>
    <row r="11" spans="1:78" ht="9.75" customHeight="1" x14ac:dyDescent="0.2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5">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5">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113</v>
      </c>
      <c r="BM16" s="29"/>
      <c r="BN16" s="29"/>
      <c r="BO16" s="29"/>
      <c r="BP16" s="29"/>
      <c r="BQ16" s="29"/>
      <c r="BR16" s="29"/>
      <c r="BS16" s="29"/>
      <c r="BT16" s="29"/>
      <c r="BU16" s="29"/>
      <c r="BV16" s="29"/>
      <c r="BW16" s="29"/>
      <c r="BX16" s="29"/>
      <c r="BY16" s="29"/>
      <c r="BZ16" s="30"/>
    </row>
    <row r="17" spans="1:78" ht="13.5" customHeight="1" x14ac:dyDescent="0.2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114</v>
      </c>
      <c r="BM47" s="29"/>
      <c r="BN47" s="29"/>
      <c r="BO47" s="29"/>
      <c r="BP47" s="29"/>
      <c r="BQ47" s="29"/>
      <c r="BR47" s="29"/>
      <c r="BS47" s="29"/>
      <c r="BT47" s="29"/>
      <c r="BU47" s="29"/>
      <c r="BV47" s="29"/>
      <c r="BW47" s="29"/>
      <c r="BX47" s="29"/>
      <c r="BY47" s="29"/>
      <c r="BZ47" s="30"/>
    </row>
    <row r="48" spans="1:78" ht="13.5" customHeight="1" x14ac:dyDescent="0.2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5">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5">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115</v>
      </c>
      <c r="BM66" s="29"/>
      <c r="BN66" s="29"/>
      <c r="BO66" s="29"/>
      <c r="BP66" s="29"/>
      <c r="BQ66" s="29"/>
      <c r="BR66" s="29"/>
      <c r="BS66" s="29"/>
      <c r="BT66" s="29"/>
      <c r="BU66" s="29"/>
      <c r="BV66" s="29"/>
      <c r="BW66" s="29"/>
      <c r="BX66" s="29"/>
      <c r="BY66" s="29"/>
      <c r="BZ66" s="30"/>
    </row>
    <row r="67" spans="1:78" ht="13.5" customHeight="1" x14ac:dyDescent="0.2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5">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5">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0w/aTvrU00jQame+tw4c8UkRrNDqDFZRx3rpMtqyluf3qsTbzXYJCEfeGQB5XR6zScUgKFlQaSyimmrvCGON+Q==" saltValue="93CzFcvCVjk4MRpxeufmdw=="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I9:O9"/>
    <mergeCell ref="P9:V9"/>
    <mergeCell ref="W9:AC9"/>
    <mergeCell ref="AD9:AJ9"/>
    <mergeCell ref="AL8:AS8"/>
    <mergeCell ref="AL9:AS9"/>
    <mergeCell ref="AT9:BA9"/>
    <mergeCell ref="BB9:BI9"/>
    <mergeCell ref="BL9:BM9"/>
    <mergeCell ref="BL45:BZ46"/>
    <mergeCell ref="BN9:BY9"/>
    <mergeCell ref="AL10:AS10"/>
    <mergeCell ref="AT10:BA10"/>
    <mergeCell ref="BB10:BI10"/>
    <mergeCell ref="BL10:BM10"/>
    <mergeCell ref="BN10:BY10"/>
    <mergeCell ref="BL11:BZ13"/>
    <mergeCell ref="B14:BJ15"/>
    <mergeCell ref="BL14:BZ15"/>
    <mergeCell ref="BL16:BZ44"/>
    <mergeCell ref="B9:H9"/>
    <mergeCell ref="B10:H10"/>
    <mergeCell ref="I10:O10"/>
    <mergeCell ref="P10:V10"/>
    <mergeCell ref="W10:AC10"/>
    <mergeCell ref="AD10:AJ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3" x14ac:dyDescent="0.25"/>
  <cols>
    <col min="2" max="144" width="11.84375" customWidth="1"/>
  </cols>
  <sheetData>
    <row r="1" spans="1:148" x14ac:dyDescent="0.2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5">
      <c r="A6" s="14" t="s">
        <v>95</v>
      </c>
      <c r="B6" s="19">
        <f>B7</f>
        <v>2023</v>
      </c>
      <c r="C6" s="19">
        <f t="shared" ref="C6:X6" si="3">C7</f>
        <v>232157</v>
      </c>
      <c r="D6" s="19">
        <f t="shared" si="3"/>
        <v>46</v>
      </c>
      <c r="E6" s="19">
        <f t="shared" si="3"/>
        <v>17</v>
      </c>
      <c r="F6" s="19">
        <f t="shared" si="3"/>
        <v>1</v>
      </c>
      <c r="G6" s="19">
        <f t="shared" si="3"/>
        <v>0</v>
      </c>
      <c r="H6" s="19" t="str">
        <f t="shared" si="3"/>
        <v>愛知県　犬山市</v>
      </c>
      <c r="I6" s="19" t="str">
        <f t="shared" si="3"/>
        <v>法適用</v>
      </c>
      <c r="J6" s="19" t="str">
        <f t="shared" si="3"/>
        <v>下水道事業</v>
      </c>
      <c r="K6" s="19" t="str">
        <f t="shared" si="3"/>
        <v>公共下水道</v>
      </c>
      <c r="L6" s="19" t="str">
        <f t="shared" si="3"/>
        <v>Bd1</v>
      </c>
      <c r="M6" s="19" t="str">
        <f t="shared" si="3"/>
        <v>非設置</v>
      </c>
      <c r="N6" s="20" t="str">
        <f t="shared" si="3"/>
        <v>-</v>
      </c>
      <c r="O6" s="20">
        <f t="shared" si="3"/>
        <v>74.34</v>
      </c>
      <c r="P6" s="20">
        <f t="shared" si="3"/>
        <v>71.27</v>
      </c>
      <c r="Q6" s="20">
        <f t="shared" si="3"/>
        <v>64.17</v>
      </c>
      <c r="R6" s="20">
        <f t="shared" si="3"/>
        <v>1771</v>
      </c>
      <c r="S6" s="20">
        <f t="shared" si="3"/>
        <v>72005</v>
      </c>
      <c r="T6" s="20">
        <f t="shared" si="3"/>
        <v>74.900000000000006</v>
      </c>
      <c r="U6" s="20">
        <f t="shared" si="3"/>
        <v>961.35</v>
      </c>
      <c r="V6" s="20">
        <f t="shared" si="3"/>
        <v>50970</v>
      </c>
      <c r="W6" s="20">
        <f t="shared" si="3"/>
        <v>11.23</v>
      </c>
      <c r="X6" s="20">
        <f t="shared" si="3"/>
        <v>4538.74</v>
      </c>
      <c r="Y6" s="21">
        <f>IF(Y7="",NA(),Y7)</f>
        <v>104.77</v>
      </c>
      <c r="Z6" s="21">
        <f t="shared" ref="Z6:AH6" si="4">IF(Z7="",NA(),Z7)</f>
        <v>97.04</v>
      </c>
      <c r="AA6" s="21">
        <f t="shared" si="4"/>
        <v>101.87</v>
      </c>
      <c r="AB6" s="21">
        <f t="shared" si="4"/>
        <v>104.15</v>
      </c>
      <c r="AC6" s="21">
        <f t="shared" si="4"/>
        <v>101.9</v>
      </c>
      <c r="AD6" s="21">
        <f t="shared" si="4"/>
        <v>106.99</v>
      </c>
      <c r="AE6" s="21">
        <f t="shared" si="4"/>
        <v>107.85</v>
      </c>
      <c r="AF6" s="21">
        <f t="shared" si="4"/>
        <v>108.04</v>
      </c>
      <c r="AG6" s="21">
        <f t="shared" si="4"/>
        <v>107.49</v>
      </c>
      <c r="AH6" s="21">
        <f t="shared" si="4"/>
        <v>107.64</v>
      </c>
      <c r="AI6" s="20" t="str">
        <f>IF(AI7="","",IF(AI7="-","【-】","【"&amp;SUBSTITUTE(TEXT(AI7,"#,##0.00"),"-","△")&amp;"】"))</f>
        <v>【105.91】</v>
      </c>
      <c r="AJ6" s="20">
        <f>IF(AJ7="",NA(),AJ7)</f>
        <v>0</v>
      </c>
      <c r="AK6" s="20">
        <f t="shared" ref="AK6:AS6" si="5">IF(AK7="",NA(),AK7)</f>
        <v>0</v>
      </c>
      <c r="AL6" s="20">
        <f t="shared" si="5"/>
        <v>0</v>
      </c>
      <c r="AM6" s="20">
        <f t="shared" si="5"/>
        <v>0</v>
      </c>
      <c r="AN6" s="20">
        <f t="shared" si="5"/>
        <v>0</v>
      </c>
      <c r="AO6" s="21">
        <f t="shared" si="5"/>
        <v>7.42</v>
      </c>
      <c r="AP6" s="21">
        <f t="shared" si="5"/>
        <v>4.72</v>
      </c>
      <c r="AQ6" s="21">
        <f t="shared" si="5"/>
        <v>4.49</v>
      </c>
      <c r="AR6" s="21">
        <f t="shared" si="5"/>
        <v>5.41</v>
      </c>
      <c r="AS6" s="21">
        <f t="shared" si="5"/>
        <v>5.61</v>
      </c>
      <c r="AT6" s="20" t="str">
        <f>IF(AT7="","",IF(AT7="-","【-】","【"&amp;SUBSTITUTE(TEXT(AT7,"#,##0.00"),"-","△")&amp;"】"))</f>
        <v>【3.03】</v>
      </c>
      <c r="AU6" s="21">
        <f>IF(AU7="",NA(),AU7)</f>
        <v>28.5</v>
      </c>
      <c r="AV6" s="21">
        <f t="shared" ref="AV6:BD6" si="6">IF(AV7="",NA(),AV7)</f>
        <v>36.44</v>
      </c>
      <c r="AW6" s="21">
        <f t="shared" si="6"/>
        <v>47.86</v>
      </c>
      <c r="AX6" s="21">
        <f t="shared" si="6"/>
        <v>57.04</v>
      </c>
      <c r="AY6" s="21">
        <f t="shared" si="6"/>
        <v>65.41</v>
      </c>
      <c r="AZ6" s="21">
        <f t="shared" si="6"/>
        <v>68.180000000000007</v>
      </c>
      <c r="BA6" s="21">
        <f t="shared" si="6"/>
        <v>67.930000000000007</v>
      </c>
      <c r="BB6" s="21">
        <f t="shared" si="6"/>
        <v>68.53</v>
      </c>
      <c r="BC6" s="21">
        <f t="shared" si="6"/>
        <v>69.180000000000007</v>
      </c>
      <c r="BD6" s="21">
        <f t="shared" si="6"/>
        <v>76.319999999999993</v>
      </c>
      <c r="BE6" s="20" t="str">
        <f>IF(BE7="","",IF(BE7="-","【-】","【"&amp;SUBSTITUTE(TEXT(BE7,"#,##0.00"),"-","△")&amp;"】"))</f>
        <v>【78.43】</v>
      </c>
      <c r="BF6" s="21">
        <f>IF(BF7="",NA(),BF7)</f>
        <v>1123.47</v>
      </c>
      <c r="BG6" s="21">
        <f t="shared" ref="BG6:BO6" si="7">IF(BG7="",NA(),BG7)</f>
        <v>1029.95</v>
      </c>
      <c r="BH6" s="21">
        <f t="shared" si="7"/>
        <v>973.52</v>
      </c>
      <c r="BI6" s="21">
        <f t="shared" si="7"/>
        <v>924.02</v>
      </c>
      <c r="BJ6" s="21">
        <f t="shared" si="7"/>
        <v>913.96</v>
      </c>
      <c r="BK6" s="21">
        <f t="shared" si="7"/>
        <v>847.44</v>
      </c>
      <c r="BL6" s="21">
        <f t="shared" si="7"/>
        <v>857.88</v>
      </c>
      <c r="BM6" s="21">
        <f t="shared" si="7"/>
        <v>825.1</v>
      </c>
      <c r="BN6" s="21">
        <f t="shared" si="7"/>
        <v>789.87</v>
      </c>
      <c r="BO6" s="21">
        <f t="shared" si="7"/>
        <v>749.43</v>
      </c>
      <c r="BP6" s="20" t="str">
        <f>IF(BP7="","",IF(BP7="-","【-】","【"&amp;SUBSTITUTE(TEXT(BP7,"#,##0.00"),"-","△")&amp;"】"))</f>
        <v>【630.82】</v>
      </c>
      <c r="BQ6" s="21">
        <f>IF(BQ7="",NA(),BQ7)</f>
        <v>69.2</v>
      </c>
      <c r="BR6" s="21">
        <f t="shared" ref="BR6:BZ6" si="8">IF(BR7="",NA(),BR7)</f>
        <v>67.72</v>
      </c>
      <c r="BS6" s="21">
        <f t="shared" si="8"/>
        <v>67.64</v>
      </c>
      <c r="BT6" s="21">
        <f t="shared" si="8"/>
        <v>67.819999999999993</v>
      </c>
      <c r="BU6" s="21">
        <f t="shared" si="8"/>
        <v>67.739999999999995</v>
      </c>
      <c r="BV6" s="21">
        <f t="shared" si="8"/>
        <v>94.69</v>
      </c>
      <c r="BW6" s="21">
        <f t="shared" si="8"/>
        <v>94.97</v>
      </c>
      <c r="BX6" s="21">
        <f t="shared" si="8"/>
        <v>97.07</v>
      </c>
      <c r="BY6" s="21">
        <f t="shared" si="8"/>
        <v>98.06</v>
      </c>
      <c r="BZ6" s="21">
        <f t="shared" si="8"/>
        <v>98.46</v>
      </c>
      <c r="CA6" s="20" t="str">
        <f>IF(CA7="","",IF(CA7="-","【-】","【"&amp;SUBSTITUTE(TEXT(CA7,"#,##0.00"),"-","△")&amp;"】"))</f>
        <v>【97.81】</v>
      </c>
      <c r="CB6" s="21">
        <f>IF(CB7="",NA(),CB7)</f>
        <v>150.63999999999999</v>
      </c>
      <c r="CC6" s="21">
        <f t="shared" ref="CC6:CK6" si="9">IF(CC7="",NA(),CC7)</f>
        <v>151.38999999999999</v>
      </c>
      <c r="CD6" s="21">
        <f t="shared" si="9"/>
        <v>151.16</v>
      </c>
      <c r="CE6" s="21">
        <f t="shared" si="9"/>
        <v>150.94999999999999</v>
      </c>
      <c r="CF6" s="21">
        <f t="shared" si="9"/>
        <v>150.99</v>
      </c>
      <c r="CG6" s="21">
        <f t="shared" si="9"/>
        <v>159.78</v>
      </c>
      <c r="CH6" s="21">
        <f t="shared" si="9"/>
        <v>159.49</v>
      </c>
      <c r="CI6" s="21">
        <f t="shared" si="9"/>
        <v>157.81</v>
      </c>
      <c r="CJ6" s="21">
        <f t="shared" si="9"/>
        <v>157.37</v>
      </c>
      <c r="CK6" s="21">
        <f t="shared" si="9"/>
        <v>157.44999999999999</v>
      </c>
      <c r="CL6" s="20" t="str">
        <f>IF(CL7="","",IF(CL7="-","【-】","【"&amp;SUBSTITUTE(TEXT(CL7,"#,##0.00"),"-","△")&amp;"】"))</f>
        <v>【138.75】</v>
      </c>
      <c r="CM6" s="21" t="str">
        <f>IF(CM7="",NA(),CM7)</f>
        <v>-</v>
      </c>
      <c r="CN6" s="21" t="str">
        <f t="shared" ref="CN6:CV6" si="10">IF(CN7="",NA(),CN7)</f>
        <v>-</v>
      </c>
      <c r="CO6" s="21" t="str">
        <f t="shared" si="10"/>
        <v>-</v>
      </c>
      <c r="CP6" s="21" t="str">
        <f t="shared" si="10"/>
        <v>-</v>
      </c>
      <c r="CQ6" s="21" t="str">
        <f t="shared" si="10"/>
        <v>-</v>
      </c>
      <c r="CR6" s="21">
        <f t="shared" si="10"/>
        <v>68.31</v>
      </c>
      <c r="CS6" s="21">
        <f t="shared" si="10"/>
        <v>65.28</v>
      </c>
      <c r="CT6" s="21">
        <f t="shared" si="10"/>
        <v>64.92</v>
      </c>
      <c r="CU6" s="21">
        <f t="shared" si="10"/>
        <v>64.14</v>
      </c>
      <c r="CV6" s="21">
        <f t="shared" si="10"/>
        <v>63.71</v>
      </c>
      <c r="CW6" s="20" t="str">
        <f>IF(CW7="","",IF(CW7="-","【-】","【"&amp;SUBSTITUTE(TEXT(CW7,"#,##0.00"),"-","△")&amp;"】"))</f>
        <v>【58.94】</v>
      </c>
      <c r="CX6" s="21">
        <f>IF(CX7="",NA(),CX7)</f>
        <v>85.96</v>
      </c>
      <c r="CY6" s="21">
        <f t="shared" ref="CY6:DG6" si="11">IF(CY7="",NA(),CY7)</f>
        <v>85.84</v>
      </c>
      <c r="CZ6" s="21">
        <f t="shared" si="11"/>
        <v>85.91</v>
      </c>
      <c r="DA6" s="21">
        <f t="shared" si="11"/>
        <v>86.64</v>
      </c>
      <c r="DB6" s="21">
        <f t="shared" si="11"/>
        <v>86.86</v>
      </c>
      <c r="DC6" s="21">
        <f t="shared" si="11"/>
        <v>92.62</v>
      </c>
      <c r="DD6" s="21">
        <f t="shared" si="11"/>
        <v>92.72</v>
      </c>
      <c r="DE6" s="21">
        <f t="shared" si="11"/>
        <v>92.88</v>
      </c>
      <c r="DF6" s="21">
        <f t="shared" si="11"/>
        <v>92.9</v>
      </c>
      <c r="DG6" s="21">
        <f t="shared" si="11"/>
        <v>92.89</v>
      </c>
      <c r="DH6" s="20" t="str">
        <f>IF(DH7="","",IF(DH7="-","【-】","【"&amp;SUBSTITUTE(TEXT(DH7,"#,##0.00"),"-","△")&amp;"】"))</f>
        <v>【95.91】</v>
      </c>
      <c r="DI6" s="21">
        <f>IF(DI7="",NA(),DI7)</f>
        <v>3.16</v>
      </c>
      <c r="DJ6" s="21">
        <f t="shared" ref="DJ6:DR6" si="12">IF(DJ7="",NA(),DJ7)</f>
        <v>6.28</v>
      </c>
      <c r="DK6" s="21">
        <f t="shared" si="12"/>
        <v>9.2799999999999994</v>
      </c>
      <c r="DL6" s="21">
        <f t="shared" si="12"/>
        <v>12.16</v>
      </c>
      <c r="DM6" s="21">
        <f t="shared" si="12"/>
        <v>14.79</v>
      </c>
      <c r="DN6" s="21">
        <f t="shared" si="12"/>
        <v>26.36</v>
      </c>
      <c r="DO6" s="21">
        <f t="shared" si="12"/>
        <v>23.79</v>
      </c>
      <c r="DP6" s="21">
        <f t="shared" si="12"/>
        <v>25.66</v>
      </c>
      <c r="DQ6" s="21">
        <f t="shared" si="12"/>
        <v>27.46</v>
      </c>
      <c r="DR6" s="21">
        <f t="shared" si="12"/>
        <v>29.93</v>
      </c>
      <c r="DS6" s="20" t="str">
        <f>IF(DS7="","",IF(DS7="-","【-】","【"&amp;SUBSTITUTE(TEXT(DS7,"#,##0.00"),"-","△")&amp;"】"))</f>
        <v>【41.09】</v>
      </c>
      <c r="DT6" s="20">
        <f>IF(DT7="",NA(),DT7)</f>
        <v>0</v>
      </c>
      <c r="DU6" s="20">
        <f t="shared" ref="DU6:EC6" si="13">IF(DU7="",NA(),DU7)</f>
        <v>0</v>
      </c>
      <c r="DV6" s="20">
        <f t="shared" si="13"/>
        <v>0</v>
      </c>
      <c r="DW6" s="21">
        <f t="shared" si="13"/>
        <v>0.98</v>
      </c>
      <c r="DX6" s="21">
        <f t="shared" si="13"/>
        <v>0.97</v>
      </c>
      <c r="DY6" s="21">
        <f t="shared" si="13"/>
        <v>1.43</v>
      </c>
      <c r="DZ6" s="21">
        <f t="shared" si="13"/>
        <v>1.22</v>
      </c>
      <c r="EA6" s="21">
        <f t="shared" si="13"/>
        <v>1.61</v>
      </c>
      <c r="EB6" s="21">
        <f t="shared" si="13"/>
        <v>2.08</v>
      </c>
      <c r="EC6" s="21">
        <f t="shared" si="13"/>
        <v>2.74</v>
      </c>
      <c r="ED6" s="20" t="str">
        <f>IF(ED7="","",IF(ED7="-","【-】","【"&amp;SUBSTITUTE(TEXT(ED7,"#,##0.00"),"-","△")&amp;"】"))</f>
        <v>【8.68】</v>
      </c>
      <c r="EE6" s="21">
        <f>IF(EE7="",NA(),EE7)</f>
        <v>0.23</v>
      </c>
      <c r="EF6" s="21">
        <f t="shared" ref="EF6:EN6" si="14">IF(EF7="",NA(),EF7)</f>
        <v>0.2</v>
      </c>
      <c r="EG6" s="21">
        <f t="shared" si="14"/>
        <v>0.39</v>
      </c>
      <c r="EH6" s="21">
        <f t="shared" si="14"/>
        <v>0.3</v>
      </c>
      <c r="EI6" s="21">
        <f t="shared" si="14"/>
        <v>1.1399999999999999</v>
      </c>
      <c r="EJ6" s="21">
        <f t="shared" si="14"/>
        <v>0.09</v>
      </c>
      <c r="EK6" s="21">
        <f t="shared" si="14"/>
        <v>0.09</v>
      </c>
      <c r="EL6" s="21">
        <f t="shared" si="14"/>
        <v>0.17</v>
      </c>
      <c r="EM6" s="21">
        <f t="shared" si="14"/>
        <v>0.13</v>
      </c>
      <c r="EN6" s="21">
        <f t="shared" si="14"/>
        <v>0.06</v>
      </c>
      <c r="EO6" s="20" t="str">
        <f>IF(EO7="","",IF(EO7="-","【-】","【"&amp;SUBSTITUTE(TEXT(EO7,"#,##0.00"),"-","△")&amp;"】"))</f>
        <v>【0.22】</v>
      </c>
    </row>
    <row r="7" spans="1:148" s="22" customFormat="1" x14ac:dyDescent="0.25">
      <c r="A7" s="14"/>
      <c r="B7" s="23">
        <v>2023</v>
      </c>
      <c r="C7" s="23">
        <v>232157</v>
      </c>
      <c r="D7" s="23">
        <v>46</v>
      </c>
      <c r="E7" s="23">
        <v>17</v>
      </c>
      <c r="F7" s="23">
        <v>1</v>
      </c>
      <c r="G7" s="23">
        <v>0</v>
      </c>
      <c r="H7" s="23" t="s">
        <v>96</v>
      </c>
      <c r="I7" s="23" t="s">
        <v>97</v>
      </c>
      <c r="J7" s="23" t="s">
        <v>98</v>
      </c>
      <c r="K7" s="23" t="s">
        <v>99</v>
      </c>
      <c r="L7" s="23" t="s">
        <v>100</v>
      </c>
      <c r="M7" s="23" t="s">
        <v>101</v>
      </c>
      <c r="N7" s="24" t="s">
        <v>102</v>
      </c>
      <c r="O7" s="24">
        <v>74.34</v>
      </c>
      <c r="P7" s="24">
        <v>71.27</v>
      </c>
      <c r="Q7" s="24">
        <v>64.17</v>
      </c>
      <c r="R7" s="24">
        <v>1771</v>
      </c>
      <c r="S7" s="24">
        <v>72005</v>
      </c>
      <c r="T7" s="24">
        <v>74.900000000000006</v>
      </c>
      <c r="U7" s="24">
        <v>961.35</v>
      </c>
      <c r="V7" s="24">
        <v>50970</v>
      </c>
      <c r="W7" s="24">
        <v>11.23</v>
      </c>
      <c r="X7" s="24">
        <v>4538.74</v>
      </c>
      <c r="Y7" s="24">
        <v>104.77</v>
      </c>
      <c r="Z7" s="24">
        <v>97.04</v>
      </c>
      <c r="AA7" s="24">
        <v>101.87</v>
      </c>
      <c r="AB7" s="24">
        <v>104.15</v>
      </c>
      <c r="AC7" s="24">
        <v>101.9</v>
      </c>
      <c r="AD7" s="24">
        <v>106.99</v>
      </c>
      <c r="AE7" s="24">
        <v>107.85</v>
      </c>
      <c r="AF7" s="24">
        <v>108.04</v>
      </c>
      <c r="AG7" s="24">
        <v>107.49</v>
      </c>
      <c r="AH7" s="24">
        <v>107.64</v>
      </c>
      <c r="AI7" s="24">
        <v>105.91</v>
      </c>
      <c r="AJ7" s="24">
        <v>0</v>
      </c>
      <c r="AK7" s="24">
        <v>0</v>
      </c>
      <c r="AL7" s="24">
        <v>0</v>
      </c>
      <c r="AM7" s="24">
        <v>0</v>
      </c>
      <c r="AN7" s="24">
        <v>0</v>
      </c>
      <c r="AO7" s="24">
        <v>7.42</v>
      </c>
      <c r="AP7" s="24">
        <v>4.72</v>
      </c>
      <c r="AQ7" s="24">
        <v>4.49</v>
      </c>
      <c r="AR7" s="24">
        <v>5.41</v>
      </c>
      <c r="AS7" s="24">
        <v>5.61</v>
      </c>
      <c r="AT7" s="24">
        <v>3.03</v>
      </c>
      <c r="AU7" s="24">
        <v>28.5</v>
      </c>
      <c r="AV7" s="24">
        <v>36.44</v>
      </c>
      <c r="AW7" s="24">
        <v>47.86</v>
      </c>
      <c r="AX7" s="24">
        <v>57.04</v>
      </c>
      <c r="AY7" s="24">
        <v>65.41</v>
      </c>
      <c r="AZ7" s="24">
        <v>68.180000000000007</v>
      </c>
      <c r="BA7" s="24">
        <v>67.930000000000007</v>
      </c>
      <c r="BB7" s="24">
        <v>68.53</v>
      </c>
      <c r="BC7" s="24">
        <v>69.180000000000007</v>
      </c>
      <c r="BD7" s="24">
        <v>76.319999999999993</v>
      </c>
      <c r="BE7" s="24">
        <v>78.430000000000007</v>
      </c>
      <c r="BF7" s="24">
        <v>1123.47</v>
      </c>
      <c r="BG7" s="24">
        <v>1029.95</v>
      </c>
      <c r="BH7" s="24">
        <v>973.52</v>
      </c>
      <c r="BI7" s="24">
        <v>924.02</v>
      </c>
      <c r="BJ7" s="24">
        <v>913.96</v>
      </c>
      <c r="BK7" s="24">
        <v>847.44</v>
      </c>
      <c r="BL7" s="24">
        <v>857.88</v>
      </c>
      <c r="BM7" s="24">
        <v>825.1</v>
      </c>
      <c r="BN7" s="24">
        <v>789.87</v>
      </c>
      <c r="BO7" s="24">
        <v>749.43</v>
      </c>
      <c r="BP7" s="24">
        <v>630.82000000000005</v>
      </c>
      <c r="BQ7" s="24">
        <v>69.2</v>
      </c>
      <c r="BR7" s="24">
        <v>67.72</v>
      </c>
      <c r="BS7" s="24">
        <v>67.64</v>
      </c>
      <c r="BT7" s="24">
        <v>67.819999999999993</v>
      </c>
      <c r="BU7" s="24">
        <v>67.739999999999995</v>
      </c>
      <c r="BV7" s="24">
        <v>94.69</v>
      </c>
      <c r="BW7" s="24">
        <v>94.97</v>
      </c>
      <c r="BX7" s="24">
        <v>97.07</v>
      </c>
      <c r="BY7" s="24">
        <v>98.06</v>
      </c>
      <c r="BZ7" s="24">
        <v>98.46</v>
      </c>
      <c r="CA7" s="24">
        <v>97.81</v>
      </c>
      <c r="CB7" s="24">
        <v>150.63999999999999</v>
      </c>
      <c r="CC7" s="24">
        <v>151.38999999999999</v>
      </c>
      <c r="CD7" s="24">
        <v>151.16</v>
      </c>
      <c r="CE7" s="24">
        <v>150.94999999999999</v>
      </c>
      <c r="CF7" s="24">
        <v>150.99</v>
      </c>
      <c r="CG7" s="24">
        <v>159.78</v>
      </c>
      <c r="CH7" s="24">
        <v>159.49</v>
      </c>
      <c r="CI7" s="24">
        <v>157.81</v>
      </c>
      <c r="CJ7" s="24">
        <v>157.37</v>
      </c>
      <c r="CK7" s="24">
        <v>157.44999999999999</v>
      </c>
      <c r="CL7" s="24">
        <v>138.75</v>
      </c>
      <c r="CM7" s="24" t="s">
        <v>102</v>
      </c>
      <c r="CN7" s="24" t="s">
        <v>102</v>
      </c>
      <c r="CO7" s="24" t="s">
        <v>102</v>
      </c>
      <c r="CP7" s="24" t="s">
        <v>102</v>
      </c>
      <c r="CQ7" s="24" t="s">
        <v>102</v>
      </c>
      <c r="CR7" s="24">
        <v>68.31</v>
      </c>
      <c r="CS7" s="24">
        <v>65.28</v>
      </c>
      <c r="CT7" s="24">
        <v>64.92</v>
      </c>
      <c r="CU7" s="24">
        <v>64.14</v>
      </c>
      <c r="CV7" s="24">
        <v>63.71</v>
      </c>
      <c r="CW7" s="24">
        <v>58.94</v>
      </c>
      <c r="CX7" s="24">
        <v>85.96</v>
      </c>
      <c r="CY7" s="24">
        <v>85.84</v>
      </c>
      <c r="CZ7" s="24">
        <v>85.91</v>
      </c>
      <c r="DA7" s="24">
        <v>86.64</v>
      </c>
      <c r="DB7" s="24">
        <v>86.86</v>
      </c>
      <c r="DC7" s="24">
        <v>92.62</v>
      </c>
      <c r="DD7" s="24">
        <v>92.72</v>
      </c>
      <c r="DE7" s="24">
        <v>92.88</v>
      </c>
      <c r="DF7" s="24">
        <v>92.9</v>
      </c>
      <c r="DG7" s="24">
        <v>92.89</v>
      </c>
      <c r="DH7" s="24">
        <v>95.91</v>
      </c>
      <c r="DI7" s="24">
        <v>3.16</v>
      </c>
      <c r="DJ7" s="24">
        <v>6.28</v>
      </c>
      <c r="DK7" s="24">
        <v>9.2799999999999994</v>
      </c>
      <c r="DL7" s="24">
        <v>12.16</v>
      </c>
      <c r="DM7" s="24">
        <v>14.79</v>
      </c>
      <c r="DN7" s="24">
        <v>26.36</v>
      </c>
      <c r="DO7" s="24">
        <v>23.79</v>
      </c>
      <c r="DP7" s="24">
        <v>25.66</v>
      </c>
      <c r="DQ7" s="24">
        <v>27.46</v>
      </c>
      <c r="DR7" s="24">
        <v>29.93</v>
      </c>
      <c r="DS7" s="24">
        <v>41.09</v>
      </c>
      <c r="DT7" s="24">
        <v>0</v>
      </c>
      <c r="DU7" s="24">
        <v>0</v>
      </c>
      <c r="DV7" s="24">
        <v>0</v>
      </c>
      <c r="DW7" s="24">
        <v>0.98</v>
      </c>
      <c r="DX7" s="24">
        <v>0.97</v>
      </c>
      <c r="DY7" s="24">
        <v>1.43</v>
      </c>
      <c r="DZ7" s="24">
        <v>1.22</v>
      </c>
      <c r="EA7" s="24">
        <v>1.61</v>
      </c>
      <c r="EB7" s="24">
        <v>2.08</v>
      </c>
      <c r="EC7" s="24">
        <v>2.74</v>
      </c>
      <c r="ED7" s="24">
        <v>8.68</v>
      </c>
      <c r="EE7" s="24">
        <v>0.23</v>
      </c>
      <c r="EF7" s="24">
        <v>0.2</v>
      </c>
      <c r="EG7" s="24">
        <v>0.39</v>
      </c>
      <c r="EH7" s="24">
        <v>0.3</v>
      </c>
      <c r="EI7" s="24">
        <v>1.1399999999999999</v>
      </c>
      <c r="EJ7" s="24">
        <v>0.09</v>
      </c>
      <c r="EK7" s="24">
        <v>0.09</v>
      </c>
      <c r="EL7" s="24">
        <v>0.17</v>
      </c>
      <c r="EM7" s="24">
        <v>0.13</v>
      </c>
      <c r="EN7" s="24">
        <v>0.06</v>
      </c>
      <c r="EO7" s="24">
        <v>0.22</v>
      </c>
    </row>
    <row r="8" spans="1:148" x14ac:dyDescent="0.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5">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5">
      <c r="B11">
        <v>22</v>
      </c>
      <c r="C11">
        <v>21</v>
      </c>
      <c r="D11">
        <v>20</v>
      </c>
      <c r="E11">
        <v>19</v>
      </c>
      <c r="F11">
        <v>18</v>
      </c>
      <c r="G11" t="s">
        <v>108</v>
      </c>
    </row>
    <row r="12" spans="1:148" x14ac:dyDescent="0.25">
      <c r="B12">
        <v>1</v>
      </c>
      <c r="C12">
        <v>1</v>
      </c>
      <c r="D12">
        <v>2</v>
      </c>
      <c r="E12">
        <v>3</v>
      </c>
      <c r="F12">
        <v>4</v>
      </c>
      <c r="G12" t="s">
        <v>109</v>
      </c>
    </row>
    <row r="13" spans="1:148" x14ac:dyDescent="0.25">
      <c r="B13" t="s">
        <v>110</v>
      </c>
      <c r="C13" t="s">
        <v>110</v>
      </c>
      <c r="D13" t="s">
        <v>111</v>
      </c>
      <c r="E13" t="s">
        <v>110</v>
      </c>
      <c r="F13" t="s">
        <v>110</v>
      </c>
      <c r="G13" t="s">
        <v>112</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
  <cp:keywords/>
  <dc:description/>
  <cp:lastPrinted>2025-02-12T01:38:45Z</cp:lastPrinted>
  <dcterms:created xsi:type="dcterms:W3CDTF">2025-01-24T07:03:04Z</dcterms:created>
  <dcterms:modified xsi:type="dcterms:W3CDTF">2025-02-12T01:39:07Z</dcterms:modified>
  <cp:category/>
</cp:coreProperties>
</file>