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6学校教育\"/>
    </mc:Choice>
  </mc:AlternateContent>
  <bookViews>
    <workbookView xWindow="-120" yWindow="-120" windowWidth="20730" windowHeight="11310" tabRatio="839"/>
  </bookViews>
  <sheets>
    <sheet name="★6-1" sheetId="1" r:id="rId1"/>
    <sheet name="★6-2（1）" sheetId="2" r:id="rId2"/>
    <sheet name="★6-2(2)" sheetId="3" r:id="rId3"/>
    <sheet name="★6-2(3)" sheetId="4" r:id="rId4"/>
    <sheet name="★6-2(4)" sheetId="5" r:id="rId5"/>
    <sheet name="★6-2(5)" sheetId="6" r:id="rId6"/>
  </sheets>
  <definedNames>
    <definedName name="_xlnm.Print_Area" localSheetId="0">'★6-1'!$A$1:$AU$45</definedName>
    <definedName name="_xlnm.Print_Area" localSheetId="1">'★6-2（1）'!$A$1:$AU$49</definedName>
    <definedName name="_xlnm.Print_Area" localSheetId="2">'★6-2(2)'!$A$1:$AQ$53</definedName>
    <definedName name="_xlnm.Print_Area" localSheetId="3">'★6-2(3)'!$A$1:$AT$52</definedName>
    <definedName name="_xlnm.Print_Area" localSheetId="4">'★6-2(4)'!$A$1:$AT$38</definedName>
    <definedName name="_xlnm.Print_Area" localSheetId="5">'★6-2(5)'!$A$1:$AU$37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6" l="1"/>
  <c r="AK47" i="3"/>
  <c r="AK46" i="3"/>
  <c r="AK45" i="3"/>
  <c r="AK44" i="3"/>
  <c r="AK43" i="3"/>
  <c r="AK42" i="3"/>
  <c r="AK41" i="3"/>
  <c r="AK40" i="3"/>
  <c r="AK39" i="3"/>
  <c r="AK38" i="3"/>
  <c r="AK37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D44" i="1"/>
  <c r="G44" i="1"/>
  <c r="AD43" i="1"/>
  <c r="G43" i="1"/>
  <c r="AD42" i="1"/>
  <c r="G42" i="1"/>
  <c r="AD41" i="1"/>
  <c r="G41" i="1"/>
  <c r="AD27" i="1"/>
  <c r="G27" i="1"/>
  <c r="AD26" i="1"/>
  <c r="G26" i="1"/>
  <c r="AD25" i="1"/>
  <c r="G25" i="1"/>
  <c r="AD24" i="1"/>
  <c r="G24" i="1"/>
  <c r="AD23" i="1"/>
  <c r="G23" i="1"/>
  <c r="AD22" i="1"/>
  <c r="G22" i="1"/>
  <c r="AD21" i="1"/>
  <c r="G21" i="1"/>
  <c r="AD20" i="1"/>
  <c r="G20" i="1"/>
  <c r="AD19" i="1"/>
  <c r="G19" i="1"/>
  <c r="AD18" i="1"/>
  <c r="G18" i="1"/>
  <c r="AN12" i="2"/>
  <c r="AN14" i="2"/>
  <c r="AN15" i="2"/>
  <c r="AN16" i="2"/>
  <c r="AN17" i="2"/>
  <c r="AN18" i="2"/>
  <c r="AN19" i="2"/>
  <c r="AN13" i="2"/>
  <c r="AN9" i="2"/>
  <c r="AN11" i="2"/>
  <c r="X45" i="2"/>
  <c r="X44" i="2"/>
  <c r="L16" i="1" l="1"/>
  <c r="P16" i="1"/>
  <c r="T16" i="1"/>
  <c r="Y16" i="1"/>
  <c r="AI16" i="1"/>
  <c r="AN16" i="1"/>
  <c r="AR16" i="1"/>
  <c r="L34" i="6"/>
  <c r="H34" i="6" s="1"/>
  <c r="L33" i="6"/>
  <c r="H33" i="6" s="1"/>
  <c r="L32" i="6"/>
  <c r="H32" i="6" s="1"/>
  <c r="L31" i="6"/>
  <c r="H31" i="6" s="1"/>
  <c r="AD16" i="1" l="1"/>
  <c r="AN20" i="2" l="1"/>
  <c r="AN21" i="2"/>
  <c r="H35" i="6" l="1"/>
  <c r="L44" i="2" l="1"/>
  <c r="R44" i="2"/>
  <c r="AD44" i="2"/>
  <c r="AJ44" i="2"/>
  <c r="L45" i="2"/>
  <c r="R45" i="2"/>
  <c r="AD45" i="2"/>
  <c r="AJ45" i="2"/>
  <c r="L39" i="1" l="1"/>
  <c r="AE48" i="3" l="1"/>
  <c r="K32" i="5" l="1"/>
  <c r="H32" i="5" s="1"/>
  <c r="K33" i="5"/>
  <c r="H33" i="5" s="1"/>
  <c r="AF23" i="4"/>
  <c r="AF24" i="4"/>
  <c r="M48" i="3"/>
  <c r="S48" i="3"/>
  <c r="M49" i="3"/>
  <c r="S49" i="3"/>
  <c r="AK48" i="3"/>
  <c r="AE49" i="3"/>
  <c r="AE50" i="3" s="1"/>
  <c r="AE51" i="3" s="1"/>
  <c r="AK49" i="3"/>
  <c r="M25" i="3"/>
  <c r="S25" i="3"/>
  <c r="M26" i="3"/>
  <c r="S26" i="3"/>
  <c r="AE25" i="3"/>
  <c r="AK25" i="3"/>
  <c r="AE26" i="3"/>
  <c r="AK26" i="3"/>
  <c r="L21" i="2"/>
  <c r="S21" i="2"/>
  <c r="AG21" i="2"/>
  <c r="L20" i="2"/>
  <c r="S20" i="2"/>
  <c r="AG20" i="2"/>
  <c r="AN22" i="2"/>
  <c r="Z20" i="2"/>
  <c r="G14" i="1"/>
  <c r="G13" i="1"/>
  <c r="G12" i="1"/>
  <c r="G15" i="1"/>
  <c r="AE27" i="3" l="1"/>
  <c r="AE29" i="3" s="1"/>
  <c r="M27" i="3"/>
  <c r="M28" i="3" s="1"/>
  <c r="AK50" i="3"/>
  <c r="AK51" i="3" s="1"/>
  <c r="M50" i="3"/>
  <c r="M51" i="3" s="1"/>
  <c r="AG22" i="2"/>
  <c r="AG24" i="2" s="1"/>
  <c r="S50" i="3"/>
  <c r="S51" i="3" s="1"/>
  <c r="L22" i="2"/>
  <c r="L23" i="2" s="1"/>
  <c r="AK27" i="3"/>
  <c r="AK28" i="3" s="1"/>
  <c r="S27" i="3"/>
  <c r="S28" i="3" s="1"/>
  <c r="S22" i="2"/>
  <c r="S24" i="2" s="1"/>
  <c r="AJ46" i="2"/>
  <c r="AJ47" i="2" s="1"/>
  <c r="R46" i="2"/>
  <c r="R47" i="2" s="1"/>
  <c r="L46" i="2"/>
  <c r="AE52" i="3"/>
  <c r="AN24" i="2"/>
  <c r="AN23" i="2"/>
  <c r="U9" i="5"/>
  <c r="AR39" i="1"/>
  <c r="AN39" i="1"/>
  <c r="AI39" i="1"/>
  <c r="Y39" i="1"/>
  <c r="T39" i="1"/>
  <c r="P39" i="1"/>
  <c r="L24" i="2" l="1"/>
  <c r="AE28" i="3"/>
  <c r="S29" i="3"/>
  <c r="M29" i="3"/>
  <c r="AK52" i="3"/>
  <c r="M52" i="3"/>
  <c r="AG23" i="2"/>
  <c r="S23" i="2"/>
  <c r="S52" i="3"/>
  <c r="AK29" i="3"/>
  <c r="AJ48" i="2"/>
  <c r="R48" i="2"/>
  <c r="L47" i="2"/>
  <c r="L48" i="2"/>
  <c r="AD39" i="1"/>
  <c r="G39" i="1"/>
  <c r="G16" i="1"/>
  <c r="K34" i="5" l="1"/>
  <c r="H34" i="5" s="1"/>
  <c r="K35" i="5"/>
  <c r="H35" i="5" s="1"/>
  <c r="Y49" i="3"/>
  <c r="Y48" i="3"/>
  <c r="Y26" i="3"/>
  <c r="Y25" i="3"/>
  <c r="Z21" i="2"/>
  <c r="Z22" i="2" s="1"/>
  <c r="Y27" i="3" l="1"/>
  <c r="Y50" i="3"/>
  <c r="Y52" i="3" s="1"/>
  <c r="Z24" i="2"/>
  <c r="Z23" i="2"/>
  <c r="Y29" i="3"/>
  <c r="Y28" i="3"/>
  <c r="AK17" i="5"/>
  <c r="AC17" i="5"/>
  <c r="U17" i="5"/>
  <c r="M17" i="5"/>
  <c r="AK16" i="5"/>
  <c r="AC16" i="5"/>
  <c r="U16" i="5"/>
  <c r="M16" i="5"/>
  <c r="AK9" i="5"/>
  <c r="AC9" i="5"/>
  <c r="M9" i="5"/>
  <c r="V49" i="4"/>
  <c r="Q49" i="4"/>
  <c r="L49" i="4"/>
  <c r="V48" i="4"/>
  <c r="Q48" i="4"/>
  <c r="L48" i="4"/>
  <c r="V35" i="4"/>
  <c r="Q35" i="4"/>
  <c r="L35" i="4"/>
  <c r="AP24" i="4"/>
  <c r="AK24" i="4"/>
  <c r="AA24" i="4"/>
  <c r="V24" i="4"/>
  <c r="Q24" i="4"/>
  <c r="L24" i="4"/>
  <c r="AP23" i="4"/>
  <c r="AK23" i="4"/>
  <c r="AA23" i="4"/>
  <c r="V23" i="4"/>
  <c r="Q23" i="4"/>
  <c r="L23" i="4"/>
  <c r="AP10" i="4"/>
  <c r="AK10" i="4"/>
  <c r="AF10" i="4"/>
  <c r="AA10" i="4"/>
  <c r="V10" i="4"/>
  <c r="Q10" i="4"/>
  <c r="L10" i="4"/>
  <c r="AK18" i="5" l="1"/>
  <c r="AK19" i="5" s="1"/>
  <c r="AC18" i="5"/>
  <c r="AC19" i="5" s="1"/>
  <c r="U18" i="5"/>
  <c r="U19" i="5" s="1"/>
  <c r="M18" i="5"/>
  <c r="M19" i="5" s="1"/>
  <c r="AP25" i="4"/>
  <c r="AP26" i="4" s="1"/>
  <c r="Y51" i="3"/>
  <c r="L50" i="4"/>
  <c r="L51" i="4" s="1"/>
  <c r="AD46" i="2"/>
  <c r="V50" i="4"/>
  <c r="V51" i="4" s="1"/>
  <c r="Q50" i="4"/>
  <c r="Q51" i="4" s="1"/>
  <c r="AK25" i="4"/>
  <c r="AK26" i="4" s="1"/>
  <c r="AF25" i="4"/>
  <c r="AA25" i="4"/>
  <c r="V25" i="4"/>
  <c r="V26" i="4" s="1"/>
  <c r="Q25" i="4"/>
  <c r="Q26" i="4" s="1"/>
  <c r="L25" i="4"/>
  <c r="L26" i="4" s="1"/>
  <c r="X46" i="2"/>
  <c r="AK20" i="5" l="1"/>
  <c r="AC20" i="5"/>
  <c r="U20" i="5"/>
  <c r="M20" i="5"/>
  <c r="AP27" i="4"/>
  <c r="AA26" i="4"/>
  <c r="AA27" i="4"/>
  <c r="AF26" i="4"/>
  <c r="AF27" i="4"/>
  <c r="V52" i="4"/>
  <c r="Q52" i="4"/>
  <c r="L52" i="4"/>
  <c r="AK27" i="4"/>
  <c r="V27" i="4"/>
  <c r="Q27" i="4"/>
  <c r="L27" i="4"/>
  <c r="AD47" i="2"/>
  <c r="AD48" i="2"/>
  <c r="X48" i="2"/>
  <c r="X47" i="2"/>
</calcChain>
</file>

<file path=xl/sharedStrings.xml><?xml version="1.0" encoding="utf-8"?>
<sst xmlns="http://schemas.openxmlformats.org/spreadsheetml/2006/main" count="400" uniqueCount="144">
  <si>
    <t>6.学校教育</t>
  </si>
  <si>
    <t>６－１　学校用途別学校建物・土地使用状況</t>
  </si>
  <si>
    <t>　その１　小学校</t>
  </si>
  <si>
    <t>　</t>
  </si>
  <si>
    <t>各年５月１日現在(単位：㎡)</t>
  </si>
  <si>
    <t>区分</t>
  </si>
  <si>
    <t>学校建物</t>
  </si>
  <si>
    <t>学校土地</t>
  </si>
  <si>
    <t>総数</t>
  </si>
  <si>
    <t>教室</t>
  </si>
  <si>
    <t>実験
実習室</t>
  </si>
  <si>
    <t>管理関係
その他</t>
  </si>
  <si>
    <t>講堂屋内
運動場</t>
  </si>
  <si>
    <r>
      <rPr>
        <sz val="10"/>
        <rFont val="ＦＡ 明朝"/>
        <charset val="128"/>
      </rPr>
      <t>校舎</t>
    </r>
    <r>
      <rPr>
        <sz val="10"/>
        <rFont val="ＭＳ Ｐゴシック"/>
        <family val="3"/>
        <charset val="128"/>
      </rPr>
      <t>･</t>
    </r>
    <r>
      <rPr>
        <sz val="10"/>
        <rFont val="ＦＡ 明朝"/>
        <charset val="128"/>
      </rPr>
      <t>敷地
その他</t>
    </r>
  </si>
  <si>
    <t>屋外
運動場</t>
  </si>
  <si>
    <t>実験
実習地</t>
  </si>
  <si>
    <t>年次</t>
  </si>
  <si>
    <t>犬山北</t>
  </si>
  <si>
    <t>犬山南</t>
  </si>
  <si>
    <t>城　東</t>
  </si>
  <si>
    <t>今　井</t>
  </si>
  <si>
    <t>栗　栖</t>
  </si>
  <si>
    <t>羽　黒</t>
  </si>
  <si>
    <t>楽　田</t>
  </si>
  <si>
    <t>池　野</t>
  </si>
  <si>
    <t>東　　　</t>
  </si>
  <si>
    <t>犬山西</t>
  </si>
  <si>
    <t>資料　学校教育課</t>
  </si>
  <si>
    <t>　その２　中学校</t>
  </si>
  <si>
    <t xml:space="preserve">犬　山 </t>
  </si>
  <si>
    <t>南　部</t>
  </si>
  <si>
    <t>東　部</t>
  </si>
  <si>
    <t>６－２　学校基本調査結果</t>
  </si>
  <si>
    <t>　その１　幼稚園</t>
  </si>
  <si>
    <t>各年５月１日現在</t>
  </si>
  <si>
    <t xml:space="preserve">年次 </t>
  </si>
  <si>
    <t xml:space="preserve"> 区分</t>
  </si>
  <si>
    <t>園数</t>
  </si>
  <si>
    <t>学級数</t>
  </si>
  <si>
    <t>教員数</t>
  </si>
  <si>
    <t>本務者</t>
  </si>
  <si>
    <t>男</t>
  </si>
  <si>
    <t>女</t>
  </si>
  <si>
    <t>兼務者</t>
  </si>
  <si>
    <t>幼児数</t>
  </si>
  <si>
    <t>３才</t>
  </si>
  <si>
    <t>４才</t>
  </si>
  <si>
    <t>５才</t>
  </si>
  <si>
    <t>計</t>
  </si>
  <si>
    <t>１学級当たり平均幼児数</t>
  </si>
  <si>
    <t>１教員当たり平均幼児数</t>
  </si>
  <si>
    <t>　その２　幼稚園別状況</t>
  </si>
  <si>
    <t>市立
犬山幼稚園</t>
  </si>
  <si>
    <t>私立名古屋
経済大学附属
市邨幼稚園</t>
  </si>
  <si>
    <t>私立
光明幼稚園</t>
  </si>
  <si>
    <t>私立光明
第二幼稚園</t>
  </si>
  <si>
    <t>私立
杉の子幼稚園</t>
  </si>
  <si>
    <t>　その３　小学校</t>
  </si>
  <si>
    <t>学校数</t>
  </si>
  <si>
    <t>単式</t>
  </si>
  <si>
    <t>複式</t>
  </si>
  <si>
    <t>教員数
(兼務者含)</t>
  </si>
  <si>
    <t>学年別児童数</t>
  </si>
  <si>
    <t>１年</t>
  </si>
  <si>
    <t>２年</t>
  </si>
  <si>
    <t>３年</t>
  </si>
  <si>
    <t>４年</t>
  </si>
  <si>
    <t>５年</t>
  </si>
  <si>
    <t>６年</t>
  </si>
  <si>
    <t>１学級当たり平均児童数</t>
  </si>
  <si>
    <t>１教員当たり平均児童数</t>
  </si>
  <si>
    <t>　その４　中学校</t>
  </si>
  <si>
    <t>生徒数</t>
  </si>
  <si>
    <t>　その５　小学校別状況</t>
  </si>
  <si>
    <t>城東</t>
  </si>
  <si>
    <t>今井</t>
  </si>
  <si>
    <t>栗栖</t>
  </si>
  <si>
    <t>羽黒</t>
  </si>
  <si>
    <t>楽田</t>
  </si>
  <si>
    <t>教員数　   　(兼務者含)</t>
  </si>
  <si>
    <t>池野</t>
  </si>
  <si>
    <t>東</t>
  </si>
  <si>
    <t>教員数　      (兼務者含)</t>
  </si>
  <si>
    <t>　その６　中学校別状況</t>
  </si>
  <si>
    <t>犬山</t>
  </si>
  <si>
    <t>南部</t>
  </si>
  <si>
    <t>東部</t>
  </si>
  <si>
    <t>　その７　中学校卒業者の卒業後状況</t>
  </si>
  <si>
    <t>進学者</t>
  </si>
  <si>
    <t>教育訓練　　　機関等　　　　</t>
  </si>
  <si>
    <t>就職者</t>
  </si>
  <si>
    <t>その他</t>
  </si>
  <si>
    <t>就職
進学者</t>
  </si>
  <si>
    <t>高等学校等への入学志望者</t>
  </si>
  <si>
    <t xml:space="preserve">区分 </t>
  </si>
  <si>
    <t>高等学校</t>
  </si>
  <si>
    <r>
      <rPr>
        <sz val="10"/>
        <rFont val="ＦＡ 明朝"/>
        <charset val="128"/>
      </rPr>
      <t>専修学校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専門学校</t>
    </r>
  </si>
  <si>
    <t>全日制</t>
  </si>
  <si>
    <t>定時制</t>
  </si>
  <si>
    <t>通信制</t>
  </si>
  <si>
    <t>高等専門学校</t>
  </si>
  <si>
    <t>特別支援学校高等部</t>
  </si>
  <si>
    <t>(再掲)</t>
  </si>
  <si>
    <t>※　進学者には就職進学者を含む。</t>
  </si>
  <si>
    <t>　その９　高等学校卒業者の卒業後状況</t>
  </si>
  <si>
    <r>
      <rPr>
        <sz val="10"/>
        <rFont val="ＦＡ 明朝"/>
        <charset val="128"/>
      </rPr>
      <t>専修学校  (専門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 xml:space="preserve">   一般)等</t>
    </r>
  </si>
  <si>
    <t>公共職業能力開発施設等入学者</t>
  </si>
  <si>
    <t>就職　　進学者</t>
  </si>
  <si>
    <t>大学</t>
  </si>
  <si>
    <t>短期大学</t>
  </si>
  <si>
    <r>
      <rPr>
        <sz val="9"/>
        <rFont val="ＦＡ 明朝"/>
        <charset val="128"/>
      </rPr>
      <t>通信教育部 大学</t>
    </r>
    <r>
      <rPr>
        <sz val="9"/>
        <rFont val="ＭＳ Ｐゴシック"/>
        <family val="3"/>
        <charset val="128"/>
      </rPr>
      <t>･</t>
    </r>
    <r>
      <rPr>
        <sz val="9"/>
        <rFont val="ＦＡ 明朝"/>
        <charset val="128"/>
      </rPr>
      <t>短大</t>
    </r>
  </si>
  <si>
    <t>各年３月３１日卒業者（単位：人）</t>
    <rPh sb="3" eb="4">
      <t>ガツ</t>
    </rPh>
    <rPh sb="6" eb="7">
      <t>ヒ</t>
    </rPh>
    <phoneticPr fontId="32"/>
  </si>
  <si>
    <t xml:space="preserve"> 年次</t>
    <rPh sb="1" eb="3">
      <t>ネンジ</t>
    </rPh>
    <phoneticPr fontId="32"/>
  </si>
  <si>
    <t>平成30年</t>
  </si>
  <si>
    <r>
      <t>校舎</t>
    </r>
    <r>
      <rPr>
        <sz val="9"/>
        <rFont val="ＭＳ Ｐゴシック"/>
        <family val="3"/>
        <charset val="128"/>
      </rPr>
      <t>･</t>
    </r>
    <r>
      <rPr>
        <sz val="9"/>
        <rFont val="ＦＡ 明朝"/>
        <charset val="128"/>
      </rPr>
      <t>敷地
その他</t>
    </r>
  </si>
  <si>
    <t>１学級当たり平均生徒数</t>
    <rPh sb="8" eb="10">
      <t>セイト</t>
    </rPh>
    <phoneticPr fontId="32"/>
  </si>
  <si>
    <t>１教員当たり平均生徒数</t>
    <rPh sb="8" eb="10">
      <t>セイト</t>
    </rPh>
    <phoneticPr fontId="32"/>
  </si>
  <si>
    <t>令和元年</t>
    <rPh sb="0" eb="2">
      <t>レイワ</t>
    </rPh>
    <rPh sb="2" eb="3">
      <t>モト</t>
    </rPh>
    <rPh sb="3" eb="4">
      <t>ネン</t>
    </rPh>
    <phoneticPr fontId="32"/>
  </si>
  <si>
    <t>　その８　高等学校状況</t>
    <phoneticPr fontId="32"/>
  </si>
  <si>
    <t>資料　子ども未来課</t>
    <rPh sb="3" eb="4">
      <t>コ</t>
    </rPh>
    <rPh sb="6" eb="8">
      <t>ミライ</t>
    </rPh>
    <rPh sb="8" eb="9">
      <t>カ</t>
    </rPh>
    <phoneticPr fontId="32"/>
  </si>
  <si>
    <t>資料　愛知県統計年鑑</t>
    <rPh sb="3" eb="6">
      <t>アイチケン</t>
    </rPh>
    <rPh sb="6" eb="10">
      <t>トウケイネンカン</t>
    </rPh>
    <phoneticPr fontId="32"/>
  </si>
  <si>
    <t>資料　愛知県統計年鑑</t>
    <rPh sb="3" eb="10">
      <t>アイチケントウケイネンカン</t>
    </rPh>
    <phoneticPr fontId="32"/>
  </si>
  <si>
    <t>令和２年</t>
    <rPh sb="0" eb="2">
      <t>レイワ</t>
    </rPh>
    <rPh sb="3" eb="4">
      <t>ネン</t>
    </rPh>
    <phoneticPr fontId="32"/>
  </si>
  <si>
    <t>令和２年</t>
    <rPh sb="0" eb="1">
      <t>レイ</t>
    </rPh>
    <rPh sb="1" eb="2">
      <t>ワ</t>
    </rPh>
    <rPh sb="3" eb="4">
      <t>ネン</t>
    </rPh>
    <phoneticPr fontId="32"/>
  </si>
  <si>
    <t>令和３年</t>
    <rPh sb="0" eb="2">
      <t>レイワ</t>
    </rPh>
    <rPh sb="3" eb="4">
      <t>ネン</t>
    </rPh>
    <phoneticPr fontId="32"/>
  </si>
  <si>
    <t>平成31年</t>
    <rPh sb="0" eb="2">
      <t>ヘイセイ</t>
    </rPh>
    <rPh sb="4" eb="5">
      <t>ネン</t>
    </rPh>
    <phoneticPr fontId="32"/>
  </si>
  <si>
    <t>男</t>
    <rPh sb="0" eb="1">
      <t>オトコ</t>
    </rPh>
    <phoneticPr fontId="32"/>
  </si>
  <si>
    <t>１学年</t>
    <rPh sb="1" eb="3">
      <t>ガクネン</t>
    </rPh>
    <phoneticPr fontId="32"/>
  </si>
  <si>
    <t>２学年</t>
    <rPh sb="1" eb="3">
      <t>ガクネン</t>
    </rPh>
    <phoneticPr fontId="32"/>
  </si>
  <si>
    <t>３学年</t>
    <rPh sb="1" eb="3">
      <t>ガクネン</t>
    </rPh>
    <phoneticPr fontId="32"/>
  </si>
  <si>
    <t>定時制</t>
    <phoneticPr fontId="32"/>
  </si>
  <si>
    <t>４学年</t>
    <rPh sb="1" eb="3">
      <t>ガクネン</t>
    </rPh>
    <phoneticPr fontId="32"/>
  </si>
  <si>
    <t>令和４年</t>
    <rPh sb="0" eb="2">
      <t>レイワ</t>
    </rPh>
    <rPh sb="3" eb="4">
      <t>ネン</t>
    </rPh>
    <phoneticPr fontId="32"/>
  </si>
  <si>
    <t>令和３年</t>
    <rPh sb="0" eb="1">
      <t>レイ</t>
    </rPh>
    <rPh sb="1" eb="2">
      <t>ワ</t>
    </rPh>
    <rPh sb="3" eb="4">
      <t>ネン</t>
    </rPh>
    <phoneticPr fontId="32"/>
  </si>
  <si>
    <t>特別支援</t>
    <rPh sb="0" eb="2">
      <t>トクベツ</t>
    </rPh>
    <rPh sb="2" eb="4">
      <t>シエン</t>
    </rPh>
    <phoneticPr fontId="32"/>
  </si>
  <si>
    <t>大学等進学率（％）</t>
    <rPh sb="2" eb="3">
      <t>トウ</t>
    </rPh>
    <rPh sb="3" eb="6">
      <t>シンガクリツ</t>
    </rPh>
    <phoneticPr fontId="32"/>
  </si>
  <si>
    <t>令和５年</t>
    <rPh sb="0" eb="2">
      <t>レイワ</t>
    </rPh>
    <rPh sb="3" eb="4">
      <t>ネン</t>
    </rPh>
    <phoneticPr fontId="32"/>
  </si>
  <si>
    <t xml:space="preserve">令和５年内訳  </t>
    <rPh sb="0" eb="2">
      <t>レイワ</t>
    </rPh>
    <rPh sb="3" eb="4">
      <t>ネン</t>
    </rPh>
    <rPh sb="4" eb="6">
      <t>ウチワケ</t>
    </rPh>
    <phoneticPr fontId="32"/>
  </si>
  <si>
    <t>平成31年</t>
  </si>
  <si>
    <t>令和５年５月１日現在</t>
    <rPh sb="0" eb="2">
      <t>レイワ</t>
    </rPh>
    <phoneticPr fontId="32"/>
  </si>
  <si>
    <t>平成２年</t>
  </si>
  <si>
    <t>平成３年</t>
  </si>
  <si>
    <t>令和４年</t>
    <rPh sb="0" eb="1">
      <t>レイ</t>
    </rPh>
    <rPh sb="1" eb="2">
      <t>ワ</t>
    </rPh>
    <rPh sb="3" eb="4">
      <t>ネン</t>
    </rPh>
    <phoneticPr fontId="32"/>
  </si>
  <si>
    <t xml:space="preserve">令和５年内訳  </t>
    <rPh sb="0" eb="2">
      <t>レイワ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</si>
</sst>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_ * #,##0.0_ ;_ * \-#,##0.0_ ;_ * &quot;-&quot;?_ ;_ @_ "/>
    <numFmt numFmtId="177" formatCode="0_);[Red]\(0\)"/>
    <numFmt numFmtId="178" formatCode="0.0_ "/>
    <numFmt numFmtId="179" formatCode="#,##0_ "/>
    <numFmt numFmtId="180" formatCode="#,##0.0_ "/>
    <numFmt numFmtId="181" formatCode="0_ "/>
    <numFmt numFmtId="182" formatCode="#,##0.0_);[Red]\(#,##0.0\)"/>
    <numFmt numFmtId="183" formatCode="0.0_);[Red]\(0.0\)"/>
  </numFmts>
  <fonts count="44">
    <font>
      <sz val="11"/>
      <name val="ＭＳ Ｐゴシック"/>
      <charset val="128"/>
    </font>
    <font>
      <sz val="11"/>
      <name val="ＦＡ 明朝"/>
      <charset val="128"/>
    </font>
    <font>
      <b/>
      <sz val="11"/>
      <name val="ＦＡ ゴシック"/>
      <charset val="128"/>
    </font>
    <font>
      <sz val="10"/>
      <name val="ＦＡ 明朝"/>
      <charset val="128"/>
    </font>
    <font>
      <sz val="12"/>
      <name val="ＦＡ 明朝"/>
      <charset val="128"/>
    </font>
    <font>
      <sz val="9"/>
      <name val="ＦＡ 明朝"/>
      <charset val="128"/>
    </font>
    <font>
      <sz val="8"/>
      <name val="ＦＡ 明朝"/>
      <charset val="128"/>
    </font>
    <font>
      <sz val="10"/>
      <name val="ＭＳ Ｐゴシック"/>
      <family val="3"/>
      <charset val="128"/>
    </font>
    <font>
      <sz val="11"/>
      <color indexed="8"/>
      <name val="ＦＡ 明朝"/>
      <charset val="128"/>
    </font>
    <font>
      <sz val="11"/>
      <color indexed="8"/>
      <name val="ＭＳ Ｐゴシック"/>
      <family val="3"/>
      <charset val="128"/>
    </font>
    <font>
      <b/>
      <sz val="18"/>
      <name val="ＦＡ ゴシック"/>
      <charset val="128"/>
    </font>
    <font>
      <sz val="16"/>
      <name val="ＦＡ 明朝"/>
      <charset val="128"/>
    </font>
    <font>
      <b/>
      <sz val="11"/>
      <name val="ＦＡ 明朝"/>
      <charset val="128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ＦＡ ゴシック"/>
      <charset val="128"/>
    </font>
    <font>
      <sz val="9"/>
      <name val="ＦＡ 明朝"/>
      <family val="3"/>
      <charset val="128"/>
    </font>
    <font>
      <sz val="10"/>
      <name val="ＦＡ 明朝"/>
      <family val="3"/>
      <charset val="128"/>
    </font>
    <font>
      <sz val="8"/>
      <name val="ＦＡ 明朝"/>
      <family val="3"/>
      <charset val="128"/>
    </font>
    <font>
      <sz val="9"/>
      <name val="游ゴシック"/>
      <family val="3"/>
      <charset val="128"/>
    </font>
    <font>
      <sz val="10"/>
      <color rgb="FFFF0000"/>
      <name val="ＦＡ 明朝"/>
      <charset val="128"/>
    </font>
    <font>
      <sz val="11"/>
      <color rgb="FFFF0000"/>
      <name val="ＦＡ 明朝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ＦＡ 明朝"/>
      <family val="3"/>
      <charset val="128"/>
    </font>
    <font>
      <sz val="10"/>
      <color theme="1"/>
      <name val="ＦＡ 明朝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89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3" borderId="1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7" borderId="18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1" fillId="3" borderId="16" applyNumberFormat="0" applyFont="0" applyAlignment="0" applyProtection="0">
      <alignment vertical="center"/>
    </xf>
    <xf numFmtId="0" fontId="19" fillId="14" borderId="2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7" fillId="7" borderId="1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6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9" fillId="14" borderId="20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</cellStyleXfs>
  <cellXfs count="494">
    <xf numFmtId="0" fontId="0" fillId="0" borderId="0" xfId="0" applyAlignment="1"/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0" xfId="5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Alignment="1" applyProtection="1">
      <alignment vertical="center"/>
      <protection hidden="1"/>
    </xf>
    <xf numFmtId="49" fontId="3" fillId="0" borderId="0" xfId="5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8" fontId="3" fillId="0" borderId="0" xfId="5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2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38" fontId="3" fillId="0" borderId="0" xfId="5" applyFont="1" applyFill="1" applyBorder="1" applyAlignment="1" applyProtection="1">
      <protection hidden="1"/>
    </xf>
    <xf numFmtId="38" fontId="3" fillId="0" borderId="0" xfId="5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protection hidden="1"/>
    </xf>
    <xf numFmtId="179" fontId="5" fillId="0" borderId="15" xfId="5" applyNumberFormat="1" applyFont="1" applyFill="1" applyBorder="1" applyAlignment="1" applyProtection="1">
      <alignment vertical="center"/>
      <protection hidden="1"/>
    </xf>
    <xf numFmtId="179" fontId="5" fillId="0" borderId="15" xfId="5" applyNumberFormat="1" applyFont="1" applyFill="1" applyBorder="1" applyAlignment="1" applyProtection="1">
      <protection hidden="1"/>
    </xf>
    <xf numFmtId="179" fontId="5" fillId="0" borderId="15" xfId="5" applyNumberFormat="1" applyFont="1" applyFill="1" applyBorder="1" applyAlignment="1" applyProtection="1">
      <alignment horizontal="right" vertical="center"/>
      <protection hidden="1"/>
    </xf>
    <xf numFmtId="179" fontId="5" fillId="0" borderId="15" xfId="5" applyNumberFormat="1" applyFont="1" applyFill="1" applyBorder="1" applyAlignment="1" applyProtection="1">
      <alignment horizontal="right"/>
      <protection hidden="1"/>
    </xf>
    <xf numFmtId="179" fontId="5" fillId="0" borderId="15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8" fontId="5" fillId="0" borderId="0" xfId="5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protection hidden="1"/>
    </xf>
    <xf numFmtId="38" fontId="5" fillId="0" borderId="0" xfId="5" applyFont="1" applyFill="1" applyBorder="1" applyAlignment="1" applyProtection="1"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vertical="center"/>
      <protection hidden="1"/>
    </xf>
    <xf numFmtId="179" fontId="5" fillId="0" borderId="15" xfId="0" applyNumberFormat="1" applyFont="1" applyFill="1" applyBorder="1" applyAlignment="1" applyProtection="1">
      <alignment horizontal="right" vertical="center"/>
      <protection hidden="1"/>
    </xf>
    <xf numFmtId="179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8" xfId="0" applyFont="1" applyFill="1" applyBorder="1" applyAlignment="1" applyProtection="1">
      <protection hidden="1"/>
    </xf>
    <xf numFmtId="0" fontId="3" fillId="0" borderId="8" xfId="0" applyFont="1" applyFill="1" applyBorder="1" applyAlignment="1" applyProtection="1">
      <protection hidden="1"/>
    </xf>
    <xf numFmtId="0" fontId="31" fillId="0" borderId="0" xfId="0" applyFont="1" applyFill="1" applyAlignment="1" applyProtection="1">
      <protection hidden="1"/>
    </xf>
    <xf numFmtId="49" fontId="38" fillId="0" borderId="0" xfId="0" applyNumberFormat="1" applyFont="1" applyFill="1" applyBorder="1" applyAlignment="1" applyProtection="1">
      <alignment horizontal="right" vertical="center"/>
      <protection hidden="1"/>
    </xf>
    <xf numFmtId="177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 applyProtection="1">
      <alignment horizontal="right"/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Border="1" applyAlignment="1" applyProtection="1">
      <alignment horizontal="right"/>
      <protection hidden="1"/>
    </xf>
    <xf numFmtId="0" fontId="0" fillId="0" borderId="2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9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14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15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1" fontId="5" fillId="0" borderId="0" xfId="5" applyNumberFormat="1" applyFont="1" applyFill="1" applyBorder="1" applyAlignment="1" applyProtection="1">
      <alignment vertical="center"/>
      <protection hidden="1"/>
    </xf>
    <xf numFmtId="41" fontId="5" fillId="0" borderId="4" xfId="5" applyNumberFormat="1" applyFont="1" applyFill="1" applyBorder="1" applyAlignment="1" applyProtection="1">
      <alignment vertical="center"/>
      <protection hidden="1"/>
    </xf>
    <xf numFmtId="41" fontId="5" fillId="0" borderId="2" xfId="5" applyNumberFormat="1" applyFont="1" applyFill="1" applyBorder="1" applyAlignment="1" applyProtection="1">
      <alignment vertical="center"/>
      <protection locked="0" hidden="1"/>
    </xf>
    <xf numFmtId="41" fontId="5" fillId="0" borderId="0" xfId="5" applyNumberFormat="1" applyFont="1" applyFill="1" applyBorder="1" applyAlignment="1" applyProtection="1">
      <alignment vertical="center"/>
      <protection locked="0" hidden="1"/>
    </xf>
    <xf numFmtId="41" fontId="5" fillId="0" borderId="4" xfId="5" applyNumberFormat="1" applyFont="1" applyFill="1" applyBorder="1" applyAlignment="1" applyProtection="1">
      <alignment vertical="center"/>
      <protection locked="0" hidden="1"/>
    </xf>
    <xf numFmtId="41" fontId="5" fillId="0" borderId="2" xfId="5" applyNumberFormat="1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41" fontId="37" fillId="0" borderId="2" xfId="5" applyNumberFormat="1" applyFont="1" applyFill="1" applyBorder="1" applyAlignment="1" applyProtection="1">
      <alignment vertical="center"/>
      <protection locked="0"/>
    </xf>
    <xf numFmtId="41" fontId="5" fillId="0" borderId="0" xfId="5" applyNumberFormat="1" applyFont="1" applyFill="1" applyBorder="1" applyAlignment="1" applyProtection="1">
      <alignment vertical="center"/>
      <protection locked="0"/>
    </xf>
    <xf numFmtId="41" fontId="5" fillId="0" borderId="4" xfId="5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41" fontId="5" fillId="0" borderId="2" xfId="5" applyNumberFormat="1" applyFont="1" applyFill="1" applyBorder="1" applyAlignment="1" applyProtection="1">
      <alignment vertical="center"/>
      <protection locked="0"/>
    </xf>
    <xf numFmtId="41" fontId="5" fillId="0" borderId="2" xfId="5" applyNumberFormat="1" applyFont="1" applyFill="1" applyBorder="1" applyAlignment="1" applyProtection="1">
      <alignment vertical="center" wrapText="1"/>
      <protection locked="0"/>
    </xf>
    <xf numFmtId="41" fontId="5" fillId="0" borderId="0" xfId="5" applyNumberFormat="1" applyFont="1" applyFill="1" applyBorder="1" applyAlignment="1" applyProtection="1">
      <alignment vertical="center" wrapText="1"/>
      <protection locked="0"/>
    </xf>
    <xf numFmtId="41" fontId="5" fillId="0" borderId="4" xfId="5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41" fontId="5" fillId="0" borderId="5" xfId="5" applyNumberFormat="1" applyFont="1" applyFill="1" applyBorder="1" applyAlignment="1" applyProtection="1">
      <alignment vertical="center"/>
      <protection hidden="1"/>
    </xf>
    <xf numFmtId="41" fontId="5" fillId="0" borderId="6" xfId="5" applyNumberFormat="1" applyFont="1" applyFill="1" applyBorder="1" applyAlignment="1" applyProtection="1">
      <alignment vertical="center"/>
      <protection hidden="1"/>
    </xf>
    <xf numFmtId="41" fontId="5" fillId="0" borderId="7" xfId="5" applyNumberFormat="1" applyFont="1" applyFill="1" applyBorder="1" applyAlignment="1" applyProtection="1">
      <alignment vertical="center"/>
      <protection hidden="1"/>
    </xf>
    <xf numFmtId="41" fontId="5" fillId="0" borderId="5" xfId="5" applyNumberFormat="1" applyFont="1" applyFill="1" applyBorder="1" applyAlignment="1" applyProtection="1">
      <alignment vertical="center"/>
      <protection locked="0"/>
    </xf>
    <xf numFmtId="41" fontId="5" fillId="0" borderId="6" xfId="5" applyNumberFormat="1" applyFont="1" applyFill="1" applyBorder="1" applyAlignment="1" applyProtection="1">
      <alignment vertical="center"/>
      <protection locked="0"/>
    </xf>
    <xf numFmtId="41" fontId="5" fillId="0" borderId="7" xfId="5" applyNumberFormat="1" applyFont="1" applyFill="1" applyBorder="1" applyAlignment="1" applyProtection="1">
      <alignment vertical="center"/>
      <protection locked="0"/>
    </xf>
    <xf numFmtId="41" fontId="5" fillId="0" borderId="5" xfId="5" applyNumberFormat="1" applyFont="1" applyFill="1" applyBorder="1" applyAlignment="1" applyProtection="1">
      <alignment vertical="center" wrapText="1"/>
      <protection locked="0"/>
    </xf>
    <xf numFmtId="41" fontId="5" fillId="0" borderId="6" xfId="5" applyNumberFormat="1" applyFont="1" applyFill="1" applyBorder="1" applyAlignment="1" applyProtection="1">
      <alignment vertical="center" wrapText="1"/>
      <protection locked="0"/>
    </xf>
    <xf numFmtId="41" fontId="5" fillId="0" borderId="7" xfId="5" applyNumberFormat="1" applyFont="1" applyFill="1" applyBorder="1" applyAlignment="1" applyProtection="1">
      <alignment vertical="center" wrapText="1"/>
      <protection locked="0"/>
    </xf>
    <xf numFmtId="38" fontId="5" fillId="0" borderId="0" xfId="5" applyFont="1" applyFill="1" applyBorder="1" applyAlignment="1" applyProtection="1">
      <alignment horizontal="right" vertical="center"/>
      <protection hidden="1"/>
    </xf>
    <xf numFmtId="38" fontId="5" fillId="0" borderId="8" xfId="5" applyFont="1" applyFill="1" applyBorder="1" applyAlignment="1" applyProtection="1">
      <alignment horizontal="right"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14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9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15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41" fontId="5" fillId="0" borderId="2" xfId="0" applyNumberFormat="1" applyFont="1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4" xfId="0" applyNumberFormat="1" applyFont="1" applyFill="1" applyBorder="1" applyAlignment="1" applyProtection="1">
      <alignment vertical="center"/>
      <protection hidden="1"/>
    </xf>
    <xf numFmtId="41" fontId="5" fillId="0" borderId="12" xfId="0" applyNumberFormat="1" applyFont="1" applyFill="1" applyBorder="1" applyAlignment="1" applyProtection="1">
      <alignment vertical="center"/>
      <protection hidden="1"/>
    </xf>
    <xf numFmtId="41" fontId="5" fillId="0" borderId="2" xfId="0" applyNumberFormat="1" applyFont="1" applyFill="1" applyBorder="1" applyAlignment="1" applyProtection="1">
      <alignment vertical="center"/>
      <protection locked="0" hidden="1"/>
    </xf>
    <xf numFmtId="41" fontId="5" fillId="0" borderId="0" xfId="0" applyNumberFormat="1" applyFont="1" applyFill="1" applyBorder="1" applyAlignment="1" applyProtection="1">
      <alignment vertical="center"/>
      <protection locked="0" hidden="1"/>
    </xf>
    <xf numFmtId="41" fontId="5" fillId="0" borderId="4" xfId="0" applyNumberFormat="1" applyFont="1" applyFill="1" applyBorder="1" applyAlignment="1" applyProtection="1">
      <alignment vertical="center"/>
      <protection locked="0" hidden="1"/>
    </xf>
    <xf numFmtId="41" fontId="5" fillId="0" borderId="12" xfId="0" applyNumberFormat="1" applyFont="1" applyFill="1" applyBorder="1" applyAlignment="1" applyProtection="1">
      <alignment vertical="center"/>
      <protection locked="0"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41" fontId="5" fillId="0" borderId="12" xfId="5" applyNumberFormat="1" applyFont="1" applyFill="1" applyBorder="1" applyAlignment="1" applyProtection="1">
      <alignment vertical="center"/>
      <protection hidden="1"/>
    </xf>
    <xf numFmtId="41" fontId="5" fillId="0" borderId="12" xfId="5" applyNumberFormat="1" applyFont="1" applyFill="1" applyBorder="1" applyAlignment="1" applyProtection="1">
      <alignment vertical="center"/>
      <protection locked="0"/>
    </xf>
    <xf numFmtId="41" fontId="5" fillId="0" borderId="12" xfId="5" applyNumberFormat="1" applyFont="1" applyFill="1" applyBorder="1" applyAlignment="1" applyProtection="1">
      <alignment vertical="center" wrapText="1"/>
      <protection locked="0"/>
    </xf>
    <xf numFmtId="41" fontId="5" fillId="0" borderId="13" xfId="5" applyNumberFormat="1" applyFont="1" applyFill="1" applyBorder="1" applyAlignment="1" applyProtection="1">
      <alignment vertical="center" wrapText="1"/>
      <protection locked="0"/>
    </xf>
    <xf numFmtId="41" fontId="5" fillId="0" borderId="13" xfId="5" applyNumberFormat="1" applyFont="1" applyFill="1" applyBorder="1" applyAlignment="1" applyProtection="1">
      <alignment vertical="center"/>
      <protection hidden="1"/>
    </xf>
    <xf numFmtId="41" fontId="5" fillId="0" borderId="13" xfId="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7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Alignment="1" applyProtection="1">
      <alignment horizontal="distributed" vertical="center" indent="2"/>
      <protection hidden="1"/>
    </xf>
    <xf numFmtId="179" fontId="3" fillId="0" borderId="3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15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11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8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10" xfId="0" applyNumberFormat="1" applyFont="1" applyFill="1" applyBorder="1" applyAlignment="1" applyProtection="1">
      <alignment horizontal="right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179" fontId="3" fillId="0" borderId="1" xfId="0" applyNumberFormat="1" applyFont="1" applyFill="1" applyBorder="1" applyAlignment="1" applyProtection="1">
      <alignment horizontal="right" vertical="center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179" fontId="3" fillId="0" borderId="5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6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7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0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4" xfId="0" applyNumberFormat="1" applyFont="1" applyFill="1" applyBorder="1" applyAlignment="1" applyProtection="1">
      <alignment horizontal="right" vertical="center"/>
      <protection locked="0" hidden="1"/>
    </xf>
    <xf numFmtId="179" fontId="3" fillId="0" borderId="8" xfId="5" applyNumberFormat="1" applyFont="1" applyFill="1" applyBorder="1" applyAlignment="1" applyProtection="1">
      <alignment horizontal="right" vertical="center"/>
      <protection hidden="1"/>
    </xf>
    <xf numFmtId="179" fontId="3" fillId="0" borderId="10" xfId="5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179" fontId="3" fillId="0" borderId="0" xfId="0" applyNumberFormat="1" applyFont="1" applyFill="1" applyBorder="1" applyAlignment="1" applyProtection="1">
      <alignment horizontal="right" vertical="center"/>
      <protection hidden="1"/>
    </xf>
    <xf numFmtId="179" fontId="3" fillId="0" borderId="4" xfId="0" applyNumberFormat="1" applyFont="1" applyFill="1" applyBorder="1" applyAlignment="1" applyProtection="1">
      <alignment horizontal="right" vertical="center"/>
      <protection hidden="1"/>
    </xf>
    <xf numFmtId="179" fontId="3" fillId="0" borderId="1" xfId="0" applyNumberFormat="1" applyFont="1" applyFill="1" applyBorder="1" applyAlignment="1" applyProtection="1">
      <alignment horizontal="right" vertical="center"/>
      <protection hidden="1"/>
    </xf>
    <xf numFmtId="179" fontId="3" fillId="0" borderId="8" xfId="0" applyNumberFormat="1" applyFont="1" applyFill="1" applyBorder="1" applyAlignment="1" applyProtection="1">
      <alignment horizontal="right" vertical="center"/>
      <protection hidden="1"/>
    </xf>
    <xf numFmtId="179" fontId="3" fillId="0" borderId="10" xfId="0" applyNumberFormat="1" applyFont="1" applyFill="1" applyBorder="1" applyAlignment="1" applyProtection="1">
      <alignment horizontal="right" vertical="center"/>
      <protection hidden="1"/>
    </xf>
    <xf numFmtId="41" fontId="35" fillId="0" borderId="9" xfId="0" applyNumberFormat="1" applyFont="1" applyFill="1" applyBorder="1" applyAlignment="1" applyProtection="1">
      <alignment horizontal="right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1" fontId="35" fillId="0" borderId="13" xfId="0" applyNumberFormat="1" applyFont="1" applyFill="1" applyBorder="1" applyAlignment="1" applyProtection="1">
      <alignment horizontal="right" vertical="center"/>
      <protection hidden="1"/>
    </xf>
    <xf numFmtId="41" fontId="35" fillId="0" borderId="12" xfId="0" applyNumberFormat="1" applyFont="1" applyFill="1" applyBorder="1" applyAlignment="1" applyProtection="1">
      <alignment vertical="center"/>
      <protection hidden="1"/>
    </xf>
    <xf numFmtId="41" fontId="35" fillId="0" borderId="13" xfId="0" applyNumberFormat="1" applyFont="1" applyFill="1" applyBorder="1" applyAlignment="1" applyProtection="1">
      <alignment vertical="center"/>
      <protection hidden="1"/>
    </xf>
    <xf numFmtId="41" fontId="35" fillId="0" borderId="12" xfId="0" applyNumberFormat="1" applyFont="1" applyFill="1" applyBorder="1" applyAlignment="1" applyProtection="1">
      <alignment horizontal="right" vertical="center"/>
      <protection hidden="1"/>
    </xf>
    <xf numFmtId="181" fontId="35" fillId="0" borderId="13" xfId="0" applyNumberFormat="1" applyFont="1" applyFill="1" applyBorder="1" applyAlignment="1" applyProtection="1">
      <alignment vertical="center"/>
      <protection hidden="1"/>
    </xf>
    <xf numFmtId="0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180" fontId="35" fillId="0" borderId="2" xfId="0" applyNumberFormat="1" applyFont="1" applyFill="1" applyBorder="1" applyAlignment="1" applyProtection="1">
      <alignment vertical="center"/>
      <protection hidden="1"/>
    </xf>
    <xf numFmtId="180" fontId="35" fillId="0" borderId="1" xfId="0" applyNumberFormat="1" applyFont="1" applyFill="1" applyBorder="1" applyAlignment="1" applyProtection="1">
      <alignment vertical="center"/>
      <protection hidden="1"/>
    </xf>
    <xf numFmtId="180" fontId="35" fillId="0" borderId="9" xfId="0" applyNumberFormat="1" applyFont="1" applyFill="1" applyBorder="1" applyAlignment="1" applyProtection="1">
      <alignment vertical="center"/>
      <protection hidden="1"/>
    </xf>
    <xf numFmtId="181" fontId="35" fillId="0" borderId="9" xfId="0" applyNumberFormat="1" applyFont="1" applyFill="1" applyBorder="1" applyAlignment="1" applyProtection="1">
      <alignment vertic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 textRotation="255"/>
      <protection hidden="1"/>
    </xf>
    <xf numFmtId="0" fontId="3" fillId="0" borderId="3" xfId="0" applyFont="1" applyFill="1" applyBorder="1" applyAlignment="1" applyProtection="1">
      <alignment horizontal="center" vertical="center" textRotation="255"/>
      <protection hidden="1"/>
    </xf>
    <xf numFmtId="0" fontId="3" fillId="0" borderId="9" xfId="0" applyFont="1" applyFill="1" applyBorder="1" applyAlignment="1" applyProtection="1">
      <alignment horizontal="center" vertical="center" textRotation="255"/>
      <protection hidden="1"/>
    </xf>
    <xf numFmtId="0" fontId="3" fillId="0" borderId="1" xfId="0" applyFont="1" applyFill="1" applyBorder="1" applyAlignment="1" applyProtection="1">
      <alignment horizontal="center" vertical="center" textRotation="255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1" fontId="35" fillId="0" borderId="14" xfId="0" applyNumberFormat="1" applyFont="1" applyFill="1" applyBorder="1" applyAlignment="1" applyProtection="1">
      <alignment horizontal="right" vertical="center"/>
      <protection hidden="1"/>
    </xf>
    <xf numFmtId="180" fontId="3" fillId="0" borderId="8" xfId="0" applyNumberFormat="1" applyFont="1" applyFill="1" applyBorder="1" applyAlignment="1" applyProtection="1">
      <alignment horizontal="right" vertical="center"/>
      <protection hidden="1"/>
    </xf>
    <xf numFmtId="18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hidden="1"/>
    </xf>
    <xf numFmtId="0" fontId="34" fillId="0" borderId="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4" xfId="0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 wrapText="1"/>
      <protection hidden="1"/>
    </xf>
    <xf numFmtId="0" fontId="34" fillId="0" borderId="6" xfId="0" applyFont="1" applyFill="1" applyBorder="1" applyAlignment="1" applyProtection="1">
      <alignment horizontal="center" vertical="center" wrapText="1"/>
      <protection hidden="1"/>
    </xf>
    <xf numFmtId="0" fontId="34" fillId="0" borderId="7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0" fontId="36" fillId="0" borderId="2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4" xfId="0" applyFont="1" applyFill="1" applyBorder="1" applyAlignment="1" applyProtection="1">
      <alignment horizontal="center" vertical="center" wrapText="1"/>
      <protection hidden="1"/>
    </xf>
    <xf numFmtId="0" fontId="36" fillId="0" borderId="5" xfId="0" applyFont="1" applyFill="1" applyBorder="1" applyAlignment="1" applyProtection="1">
      <alignment horizontal="center" vertical="center" wrapText="1"/>
      <protection hidden="1"/>
    </xf>
    <xf numFmtId="0" fontId="36" fillId="0" borderId="6" xfId="0" applyFont="1" applyFill="1" applyBorder="1" applyAlignment="1" applyProtection="1">
      <alignment horizontal="center" vertical="center" wrapText="1"/>
      <protection hidden="1"/>
    </xf>
    <xf numFmtId="0" fontId="36" fillId="0" borderId="7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4" xfId="0" applyFont="1" applyFill="1" applyBorder="1" applyAlignment="1" applyProtection="1">
      <alignment horizontal="center" vertical="center" wrapText="1"/>
      <protection hidden="1"/>
    </xf>
    <xf numFmtId="0" fontId="35" fillId="0" borderId="5" xfId="0" applyFont="1" applyFill="1" applyBorder="1" applyAlignment="1" applyProtection="1">
      <alignment horizontal="center" vertical="center" wrapText="1"/>
      <protection hidden="1"/>
    </xf>
    <xf numFmtId="0" fontId="35" fillId="0" borderId="6" xfId="0" applyFont="1" applyFill="1" applyBorder="1" applyAlignment="1" applyProtection="1">
      <alignment horizontal="center" vertical="center" wrapText="1"/>
      <protection hidden="1"/>
    </xf>
    <xf numFmtId="0" fontId="35" fillId="0" borderId="7" xfId="0" applyFont="1" applyFill="1" applyBorder="1" applyAlignment="1" applyProtection="1">
      <alignment horizontal="center" vertical="center" wrapText="1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3" fillId="0" borderId="7" xfId="0" applyNumberFormat="1" applyFont="1" applyFill="1" applyBorder="1" applyAlignment="1" applyProtection="1">
      <alignment horizontal="right" vertical="center"/>
      <protection hidden="1"/>
    </xf>
    <xf numFmtId="179" fontId="3" fillId="0" borderId="5" xfId="0" applyNumberFormat="1" applyFont="1" applyFill="1" applyBorder="1" applyAlignment="1" applyProtection="1">
      <alignment horizontal="right" vertical="center"/>
      <protection hidden="1"/>
    </xf>
    <xf numFmtId="179" fontId="3" fillId="0" borderId="6" xfId="0" applyNumberFormat="1" applyFont="1" applyFill="1" applyBorder="1" applyAlignment="1" applyProtection="1">
      <alignment horizontal="right" vertical="center"/>
      <protection hidden="1"/>
    </xf>
    <xf numFmtId="179" fontId="3" fillId="0" borderId="7" xfId="0" applyNumberFormat="1" applyFont="1" applyFill="1" applyBorder="1" applyAlignment="1" applyProtection="1">
      <alignment horizontal="right" vertical="center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180" fontId="35" fillId="0" borderId="5" xfId="0" applyNumberFormat="1" applyFont="1" applyFill="1" applyBorder="1" applyAlignment="1" applyProtection="1">
      <alignment vertical="center"/>
      <protection hidden="1"/>
    </xf>
    <xf numFmtId="180" fontId="35" fillId="0" borderId="13" xfId="0" applyNumberFormat="1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3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" xfId="0" applyNumberFormat="1" applyFont="1" applyFill="1" applyBorder="1" applyAlignment="1" applyProtection="1">
      <alignment horizontal="distributed" vertical="center" indent="2"/>
      <protection hidden="1"/>
    </xf>
    <xf numFmtId="41" fontId="3" fillId="0" borderId="14" xfId="0" applyNumberFormat="1" applyFont="1" applyFill="1" applyBorder="1" applyAlignment="1" applyProtection="1">
      <alignment horizontal="right" vertical="center"/>
      <protection locked="0" hidden="1"/>
    </xf>
    <xf numFmtId="41" fontId="3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12" xfId="0" applyNumberFormat="1" applyFont="1" applyFill="1" applyBorder="1" applyAlignment="1" applyProtection="1">
      <alignment horizontal="right" vertical="center"/>
      <protection locked="0" hidden="1"/>
    </xf>
    <xf numFmtId="41" fontId="3" fillId="0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42" fillId="0" borderId="5" xfId="0" applyNumberFormat="1" applyFont="1" applyFill="1" applyBorder="1" applyAlignment="1" applyProtection="1">
      <alignment horizontal="center" vertical="center"/>
      <protection hidden="1"/>
    </xf>
    <xf numFmtId="0" fontId="41" fillId="0" borderId="5" xfId="0" applyNumberFormat="1" applyFont="1" applyFill="1" applyBorder="1" applyAlignment="1" applyProtection="1">
      <alignment horizontal="center" vertical="center"/>
      <protection hidden="1"/>
    </xf>
    <xf numFmtId="41" fontId="3" fillId="0" borderId="13" xfId="0" applyNumberFormat="1" applyFont="1" applyFill="1" applyBorder="1" applyAlignment="1" applyProtection="1">
      <alignment horizontal="right" vertical="center"/>
      <protection locked="0" hidden="1"/>
    </xf>
    <xf numFmtId="41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41" fontId="3" fillId="0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41" fontId="3" fillId="0" borderId="9" xfId="0" applyNumberFormat="1" applyFont="1" applyFill="1" applyBorder="1" applyAlignment="1" applyProtection="1">
      <alignment horizontal="right" vertical="center"/>
      <protection locked="0" hidden="1"/>
    </xf>
    <xf numFmtId="41" fontId="3" fillId="0" borderId="1" xfId="0" applyNumberFormat="1" applyFont="1" applyFill="1" applyBorder="1" applyAlignment="1" applyProtection="1">
      <alignment horizontal="right" vertical="center"/>
      <protection locked="0" hidden="1"/>
    </xf>
    <xf numFmtId="41" fontId="3" fillId="0" borderId="8" xfId="0" applyNumberFormat="1" applyFont="1" applyFill="1" applyBorder="1" applyAlignment="1" applyProtection="1">
      <alignment horizontal="right" vertical="center"/>
      <protection locked="0" hidden="1"/>
    </xf>
    <xf numFmtId="41" fontId="3" fillId="0" borderId="10" xfId="0" applyNumberFormat="1" applyFont="1" applyFill="1" applyBorder="1" applyAlignment="1" applyProtection="1">
      <alignment horizontal="right" vertical="center"/>
      <protection locked="0" hidden="1"/>
    </xf>
    <xf numFmtId="41" fontId="3" fillId="0" borderId="5" xfId="0" applyNumberFormat="1" applyFont="1" applyFill="1" applyBorder="1" applyAlignment="1" applyProtection="1">
      <alignment horizontal="right" vertical="center"/>
      <protection locked="0" hidden="1"/>
    </xf>
    <xf numFmtId="41" fontId="3" fillId="0" borderId="6" xfId="0" applyNumberFormat="1" applyFont="1" applyFill="1" applyBorder="1" applyAlignment="1" applyProtection="1">
      <alignment horizontal="right" vertical="center"/>
      <protection locked="0" hidden="1"/>
    </xf>
    <xf numFmtId="41" fontId="3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41" fontId="3" fillId="0" borderId="12" xfId="0" applyNumberFormat="1" applyFont="1" applyFill="1" applyBorder="1" applyAlignment="1" applyProtection="1">
      <alignment horizontal="right" vertical="center"/>
      <protection hidden="1"/>
    </xf>
    <xf numFmtId="41" fontId="3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  <xf numFmtId="41" fontId="3" fillId="0" borderId="9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horizontal="right" vertical="center"/>
      <protection hidden="1"/>
    </xf>
    <xf numFmtId="176" fontId="3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41" fontId="3" fillId="0" borderId="14" xfId="0" applyNumberFormat="1" applyFont="1" applyFill="1" applyBorder="1" applyAlignment="1" applyProtection="1">
      <alignment vertical="center"/>
      <protection locked="0" hidden="1"/>
    </xf>
    <xf numFmtId="41" fontId="3" fillId="0" borderId="9" xfId="0" applyNumberFormat="1" applyFont="1" applyFill="1" applyBorder="1" applyAlignment="1" applyProtection="1">
      <alignment vertical="center"/>
      <protection locked="0" hidden="1"/>
    </xf>
    <xf numFmtId="0" fontId="43" fillId="0" borderId="12" xfId="0" applyNumberFormat="1" applyFont="1" applyFill="1" applyBorder="1" applyAlignment="1" applyProtection="1">
      <alignment horizontal="center" vertical="center"/>
      <protection hidden="1"/>
    </xf>
    <xf numFmtId="0" fontId="42" fillId="0" borderId="12" xfId="0" applyNumberFormat="1" applyFont="1" applyFill="1" applyBorder="1" applyAlignment="1" applyProtection="1">
      <alignment horizontal="center" vertical="center"/>
      <protection hidden="1"/>
    </xf>
    <xf numFmtId="0" fontId="42" fillId="0" borderId="13" xfId="0" applyNumberFormat="1" applyFont="1" applyFill="1" applyBorder="1" applyAlignment="1" applyProtection="1">
      <alignment horizontal="center" vertical="center"/>
      <protection hidden="1"/>
    </xf>
    <xf numFmtId="41" fontId="3" fillId="0" borderId="13" xfId="0" applyNumberFormat="1" applyFont="1" applyFill="1" applyBorder="1" applyAlignment="1" applyProtection="1">
      <alignment vertical="center"/>
      <protection locked="0"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41" fontId="3" fillId="0" borderId="12" xfId="0" applyNumberFormat="1" applyFont="1" applyFill="1" applyBorder="1" applyAlignment="1" applyProtection="1">
      <alignment vertical="center"/>
      <protection locked="0" hidden="1"/>
    </xf>
    <xf numFmtId="41" fontId="3" fillId="0" borderId="14" xfId="0" applyNumberFormat="1" applyFont="1" applyFill="1" applyBorder="1" applyAlignment="1" applyProtection="1">
      <alignment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41" fontId="3" fillId="0" borderId="12" xfId="0" applyNumberFormat="1" applyFont="1" applyFill="1" applyBorder="1" applyAlignment="1" applyProtection="1">
      <alignment vertical="center"/>
      <protection hidden="1"/>
    </xf>
    <xf numFmtId="41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textRotation="255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5" fillId="0" borderId="6" xfId="0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8" xfId="0" applyNumberFormat="1" applyFont="1" applyFill="1" applyBorder="1" applyAlignment="1" applyProtection="1">
      <alignment horizontal="distributed" vertical="center" indent="1"/>
      <protection hidden="1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2" xfId="0" applyNumberFormat="1" applyFont="1" applyFill="1" applyBorder="1" applyAlignment="1" applyProtection="1">
      <alignment horizontal="distributed" vertical="center" indent="1"/>
      <protection hidden="1"/>
    </xf>
    <xf numFmtId="0" fontId="43" fillId="0" borderId="6" xfId="0" applyNumberFormat="1" applyFont="1" applyFill="1" applyBorder="1" applyAlignment="1" applyProtection="1">
      <alignment horizontal="center" vertical="center"/>
      <protection hidden="1"/>
    </xf>
    <xf numFmtId="0" fontId="41" fillId="0" borderId="13" xfId="0" applyNumberFormat="1" applyFont="1" applyFill="1" applyBorder="1" applyAlignment="1" applyProtection="1">
      <alignment horizontal="center" vertical="center"/>
      <protection hidden="1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  <protection hidden="1"/>
    </xf>
    <xf numFmtId="176" fontId="3" fillId="0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Fill="1" applyBorder="1" applyAlignment="1" applyProtection="1">
      <alignment horizontal="center" vertical="center" shrinkToFit="1"/>
      <protection hidden="1"/>
    </xf>
    <xf numFmtId="0" fontId="5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3" xfId="0" applyNumberFormat="1" applyFont="1" applyFill="1" applyBorder="1" applyAlignment="1" applyProtection="1">
      <alignment horizontal="distributed" vertical="center" indent="2"/>
      <protection hidden="1"/>
    </xf>
    <xf numFmtId="41" fontId="35" fillId="0" borderId="9" xfId="0" applyNumberFormat="1" applyFont="1" applyFill="1" applyBorder="1" applyAlignment="1" applyProtection="1">
      <alignment vertical="center"/>
      <protection locked="0"/>
    </xf>
    <xf numFmtId="41" fontId="35" fillId="0" borderId="12" xfId="0" applyNumberFormat="1" applyFont="1" applyFill="1" applyBorder="1" applyAlignment="1" applyProtection="1">
      <alignment vertical="center"/>
      <protection locked="0"/>
    </xf>
    <xf numFmtId="41" fontId="35" fillId="0" borderId="13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41" fontId="35" fillId="0" borderId="14" xfId="0" applyNumberFormat="1" applyFont="1" applyFill="1" applyBorder="1" applyAlignment="1" applyProtection="1">
      <alignment vertical="center"/>
      <protection hidden="1"/>
    </xf>
    <xf numFmtId="41" fontId="41" fillId="24" borderId="13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35" fillId="0" borderId="9" xfId="0" applyNumberFormat="1" applyFont="1" applyFill="1" applyBorder="1" applyAlignment="1" applyProtection="1">
      <alignment vertical="center"/>
      <protection hidden="1"/>
    </xf>
    <xf numFmtId="41" fontId="35" fillId="24" borderId="12" xfId="0" applyNumberFormat="1" applyFont="1" applyFill="1" applyBorder="1" applyAlignment="1" applyProtection="1">
      <alignment horizontal="right" vertical="center"/>
      <protection hidden="1"/>
    </xf>
    <xf numFmtId="41" fontId="41" fillId="24" borderId="12" xfId="0" applyNumberFormat="1" applyFont="1" applyFill="1" applyBorder="1" applyAlignment="1" applyProtection="1">
      <alignment horizontal="right" vertical="center"/>
      <protection hidden="1"/>
    </xf>
    <xf numFmtId="41" fontId="35" fillId="24" borderId="13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35" fillId="0" borderId="13" xfId="0" applyNumberFormat="1" applyFont="1" applyFill="1" applyBorder="1" applyAlignment="1" applyProtection="1">
      <alignment vertical="center"/>
      <protection hidden="1"/>
    </xf>
    <xf numFmtId="0" fontId="0" fillId="0" borderId="9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right" vertical="center"/>
      <protection hidden="1"/>
    </xf>
    <xf numFmtId="41" fontId="3" fillId="0" borderId="2" xfId="0" applyNumberFormat="1" applyFont="1" applyFill="1" applyBorder="1" applyAlignment="1" applyProtection="1">
      <alignment horizontal="right" vertical="center"/>
      <protection locked="0" hidden="1"/>
    </xf>
    <xf numFmtId="41" fontId="3" fillId="0" borderId="0" xfId="0" applyNumberFormat="1" applyFont="1" applyFill="1" applyBorder="1" applyAlignment="1" applyProtection="1">
      <alignment horizontal="right" vertical="center"/>
      <protection locked="0" hidden="1"/>
    </xf>
    <xf numFmtId="41" fontId="3" fillId="0" borderId="4" xfId="0" applyNumberFormat="1" applyFont="1" applyFill="1" applyBorder="1" applyAlignment="1" applyProtection="1">
      <alignment horizontal="right" vertical="center"/>
      <protection locked="0"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41" fontId="3" fillId="0" borderId="2" xfId="0" applyNumberFormat="1" applyFont="1" applyFill="1" applyBorder="1" applyAlignment="1" applyProtection="1">
      <alignment horizontal="right" vertical="center"/>
      <protection hidden="1"/>
    </xf>
    <xf numFmtId="41" fontId="3" fillId="0" borderId="0" xfId="0" applyNumberFormat="1" applyFont="1" applyFill="1" applyBorder="1" applyAlignment="1" applyProtection="1">
      <alignment horizontal="right" vertical="center"/>
      <protection hidden="1"/>
    </xf>
    <xf numFmtId="41" fontId="3" fillId="0" borderId="4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14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3" xfId="0" applyNumberFormat="1" applyFont="1" applyFill="1" applyBorder="1" applyAlignment="1" applyProtection="1">
      <alignment horizontal="center" vertical="distributed" textRotation="255" indent="1"/>
      <protection hidden="1"/>
    </xf>
    <xf numFmtId="0" fontId="3" fillId="0" borderId="8" xfId="0" applyFont="1" applyFill="1" applyBorder="1" applyAlignment="1" applyProtection="1">
      <alignment horizontal="center" vertical="center" textRotation="255" wrapText="1"/>
      <protection hidden="1"/>
    </xf>
    <xf numFmtId="0" fontId="3" fillId="0" borderId="10" xfId="0" applyFont="1" applyFill="1" applyBorder="1" applyAlignment="1" applyProtection="1">
      <alignment horizontal="center" vertical="center" textRotation="255" wrapText="1"/>
      <protection hidden="1"/>
    </xf>
    <xf numFmtId="0" fontId="3" fillId="0" borderId="0" xfId="0" applyFont="1" applyFill="1" applyBorder="1" applyAlignment="1" applyProtection="1">
      <alignment horizontal="center" vertical="center" textRotation="255" wrapText="1"/>
      <protection hidden="1"/>
    </xf>
    <xf numFmtId="0" fontId="3" fillId="0" borderId="4" xfId="0" applyFont="1" applyFill="1" applyBorder="1" applyAlignment="1" applyProtection="1">
      <alignment horizontal="center" vertical="center" textRotation="255" wrapText="1"/>
      <protection hidden="1"/>
    </xf>
    <xf numFmtId="0" fontId="3" fillId="0" borderId="6" xfId="0" applyFont="1" applyFill="1" applyBorder="1" applyAlignment="1" applyProtection="1">
      <alignment horizontal="center" vertical="center" textRotation="255" wrapText="1"/>
      <protection hidden="1"/>
    </xf>
    <xf numFmtId="0" fontId="3" fillId="0" borderId="7" xfId="0" applyFont="1" applyFill="1" applyBorder="1" applyAlignment="1" applyProtection="1">
      <alignment horizontal="center" vertical="center" textRotation="255" wrapText="1"/>
      <protection hidden="1"/>
    </xf>
    <xf numFmtId="0" fontId="3" fillId="0" borderId="1" xfId="0" applyFont="1" applyFill="1" applyBorder="1" applyAlignment="1" applyProtection="1">
      <alignment horizontal="center" vertical="center" textRotation="255" wrapText="1"/>
      <protection hidden="1"/>
    </xf>
    <xf numFmtId="0" fontId="3" fillId="0" borderId="2" xfId="0" applyFont="1" applyFill="1" applyBorder="1" applyAlignment="1" applyProtection="1">
      <alignment horizontal="center" vertical="center" textRotation="255" wrapText="1"/>
      <protection hidden="1"/>
    </xf>
    <xf numFmtId="0" fontId="3" fillId="0" borderId="5" xfId="0" applyFont="1" applyFill="1" applyBorder="1" applyAlignment="1" applyProtection="1">
      <alignment horizontal="center" vertical="center" textRotation="255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8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2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4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6" xfId="0" applyNumberFormat="1" applyFont="1" applyFill="1" applyBorder="1" applyAlignment="1" applyProtection="1">
      <alignment horizontal="center" vertical="center" textRotation="255" wrapText="1"/>
      <protection hidden="1"/>
    </xf>
    <xf numFmtId="0" fontId="5" fillId="0" borderId="7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14" xfId="0" applyFont="1" applyFill="1" applyBorder="1" applyAlignment="1" applyProtection="1">
      <alignment horizontal="center" vertical="center" textRotation="255" wrapText="1"/>
      <protection hidden="1"/>
    </xf>
    <xf numFmtId="0" fontId="6" fillId="0" borderId="14" xfId="0" applyFont="1" applyFill="1" applyBorder="1" applyAlignment="1" applyProtection="1">
      <alignment horizontal="center" vertical="center" textRotation="255" wrapText="1"/>
      <protection hidden="1"/>
    </xf>
    <xf numFmtId="41" fontId="3" fillId="0" borderId="6" xfId="0" applyNumberFormat="1" applyFont="1" applyFill="1" applyBorder="1" applyAlignment="1" applyProtection="1">
      <alignment horizontal="right" vertical="center"/>
      <protection hidden="1"/>
    </xf>
    <xf numFmtId="41" fontId="3" fillId="0" borderId="7" xfId="0" applyNumberFormat="1" applyFont="1" applyFill="1" applyBorder="1" applyAlignment="1" applyProtection="1">
      <alignment horizontal="right" vertical="center"/>
      <protection hidden="1"/>
    </xf>
    <xf numFmtId="41" fontId="3" fillId="0" borderId="5" xfId="0" applyNumberFormat="1" applyFont="1" applyFill="1" applyBorder="1" applyAlignment="1" applyProtection="1">
      <alignment horizontal="right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41" fontId="3" fillId="0" borderId="2" xfId="0" applyNumberFormat="1" applyFont="1" applyFill="1" applyBorder="1" applyAlignment="1" applyProtection="1">
      <alignment vertical="center"/>
      <protection locked="0" hidden="1"/>
    </xf>
    <xf numFmtId="41" fontId="3" fillId="0" borderId="5" xfId="0" applyNumberFormat="1" applyFont="1" applyFill="1" applyBorder="1" applyAlignment="1" applyProtection="1">
      <alignment vertical="center"/>
      <protection locked="0" hidden="1"/>
    </xf>
    <xf numFmtId="41" fontId="3" fillId="0" borderId="1" xfId="0" applyNumberFormat="1" applyFont="1" applyFill="1" applyBorder="1" applyAlignment="1" applyProtection="1">
      <alignment vertical="center"/>
      <protection locked="0" hidden="1"/>
    </xf>
    <xf numFmtId="41" fontId="3" fillId="0" borderId="14" xfId="5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distributed" vertical="center" indent="2"/>
      <protection hidden="1"/>
    </xf>
    <xf numFmtId="41" fontId="3" fillId="0" borderId="3" xfId="5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8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2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0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4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5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7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distributed" vertical="center" indent="2"/>
      <protection hidden="1"/>
    </xf>
    <xf numFmtId="41" fontId="3" fillId="0" borderId="8" xfId="0" applyNumberFormat="1" applyFont="1" applyFill="1" applyBorder="1" applyAlignment="1" applyProtection="1">
      <alignment vertical="center"/>
      <protection locked="0" hidden="1"/>
    </xf>
    <xf numFmtId="41" fontId="3" fillId="0" borderId="10" xfId="0" applyNumberFormat="1" applyFont="1" applyFill="1" applyBorder="1" applyAlignment="1" applyProtection="1">
      <alignment vertical="center"/>
      <protection locked="0" hidden="1"/>
    </xf>
    <xf numFmtId="41" fontId="3" fillId="0" borderId="3" xfId="0" applyNumberFormat="1" applyFont="1" applyFill="1" applyBorder="1" applyAlignment="1" applyProtection="1">
      <alignment vertical="center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" xfId="0" applyNumberFormat="1" applyFont="1" applyFill="1" applyBorder="1" applyAlignment="1" applyProtection="1">
      <alignment horizontal="distributed" vertical="center" indent="3"/>
      <protection hidden="1"/>
    </xf>
    <xf numFmtId="0" fontId="3" fillId="0" borderId="15" xfId="0" applyNumberFormat="1" applyFont="1" applyFill="1" applyBorder="1" applyAlignment="1" applyProtection="1">
      <alignment horizontal="distributed" vertical="center" indent="3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41" fontId="3" fillId="0" borderId="15" xfId="0" applyNumberFormat="1" applyFont="1" applyFill="1" applyBorder="1" applyAlignment="1" applyProtection="1">
      <alignment vertical="center"/>
      <protection locked="0" hidden="1"/>
    </xf>
    <xf numFmtId="41" fontId="3" fillId="0" borderId="11" xfId="0" applyNumberFormat="1" applyFont="1" applyFill="1" applyBorder="1" applyAlignment="1" applyProtection="1">
      <alignment vertical="center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textRotation="255"/>
      <protection hidden="1"/>
    </xf>
    <xf numFmtId="41" fontId="3" fillId="0" borderId="2" xfId="5" applyNumberFormat="1" applyFont="1" applyFill="1" applyBorder="1" applyAlignment="1" applyProtection="1">
      <alignment vertical="center"/>
      <protection locked="0"/>
    </xf>
    <xf numFmtId="41" fontId="3" fillId="0" borderId="0" xfId="5" applyNumberFormat="1" applyFont="1" applyFill="1" applyBorder="1" applyAlignment="1" applyProtection="1">
      <alignment vertical="center"/>
      <protection locked="0"/>
    </xf>
    <xf numFmtId="41" fontId="3" fillId="0" borderId="4" xfId="5" applyNumberFormat="1" applyFont="1" applyFill="1" applyBorder="1" applyAlignment="1" applyProtection="1">
      <alignment vertical="center"/>
      <protection locked="0"/>
    </xf>
    <xf numFmtId="41" fontId="3" fillId="0" borderId="1" xfId="5" applyNumberFormat="1" applyFont="1" applyFill="1" applyBorder="1" applyAlignment="1" applyProtection="1">
      <alignment vertical="center"/>
      <protection hidden="1"/>
    </xf>
    <xf numFmtId="41" fontId="3" fillId="0" borderId="8" xfId="5" applyNumberFormat="1" applyFont="1" applyFill="1" applyBorder="1" applyAlignment="1" applyProtection="1">
      <alignment vertical="center"/>
      <protection hidden="1"/>
    </xf>
    <xf numFmtId="41" fontId="3" fillId="0" borderId="10" xfId="5" applyNumberFormat="1" applyFont="1" applyFill="1" applyBorder="1" applyAlignment="1" applyProtection="1">
      <alignment vertical="center"/>
      <protection hidden="1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25" xfId="0" applyNumberFormat="1" applyFont="1" applyFill="1" applyBorder="1" applyAlignment="1" applyProtection="1">
      <alignment vertical="center"/>
      <protection locked="0"/>
    </xf>
    <xf numFmtId="41" fontId="3" fillId="0" borderId="26" xfId="0" applyNumberFormat="1" applyFont="1" applyFill="1" applyBorder="1" applyAlignment="1" applyProtection="1">
      <alignment vertical="center"/>
      <protection locked="0"/>
    </xf>
    <xf numFmtId="41" fontId="3" fillId="0" borderId="27" xfId="0" applyNumberFormat="1" applyFont="1" applyFill="1" applyBorder="1" applyAlignment="1" applyProtection="1">
      <alignment vertical="center"/>
      <protection locked="0"/>
    </xf>
    <xf numFmtId="41" fontId="3" fillId="0" borderId="2" xfId="5" applyNumberFormat="1" applyFont="1" applyFill="1" applyBorder="1" applyAlignment="1" applyProtection="1">
      <alignment vertical="center"/>
      <protection hidden="1"/>
    </xf>
    <xf numFmtId="41" fontId="3" fillId="0" borderId="0" xfId="5" applyNumberFormat="1" applyFont="1" applyFill="1" applyBorder="1" applyAlignment="1" applyProtection="1">
      <alignment vertical="center"/>
      <protection hidden="1"/>
    </xf>
    <xf numFmtId="41" fontId="3" fillId="0" borderId="4" xfId="5" applyNumberFormat="1" applyFont="1" applyFill="1" applyBorder="1" applyAlignment="1" applyProtection="1">
      <alignment vertical="center"/>
      <protection hidden="1"/>
    </xf>
    <xf numFmtId="183" fontId="3" fillId="0" borderId="2" xfId="5" applyNumberFormat="1" applyFont="1" applyFill="1" applyBorder="1" applyAlignment="1" applyProtection="1">
      <alignment vertical="center"/>
      <protection locked="0"/>
    </xf>
    <xf numFmtId="183" fontId="3" fillId="0" borderId="0" xfId="5" applyNumberFormat="1" applyFont="1" applyFill="1" applyBorder="1" applyAlignment="1" applyProtection="1">
      <alignment vertical="center"/>
      <protection locked="0"/>
    </xf>
    <xf numFmtId="183" fontId="3" fillId="0" borderId="4" xfId="5" applyNumberFormat="1" applyFont="1" applyFill="1" applyBorder="1" applyAlignment="1" applyProtection="1">
      <alignment vertical="center"/>
      <protection locked="0"/>
    </xf>
    <xf numFmtId="182" fontId="3" fillId="0" borderId="2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4" xfId="0" applyNumberFormat="1" applyFont="1" applyFill="1" applyBorder="1" applyAlignment="1" applyProtection="1">
      <alignment vertical="center"/>
      <protection locked="0"/>
    </xf>
    <xf numFmtId="0" fontId="3" fillId="24" borderId="2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41" fontId="3" fillId="24" borderId="2" xfId="5" applyNumberFormat="1" applyFont="1" applyFill="1" applyBorder="1" applyAlignment="1" applyProtection="1">
      <alignment vertical="center"/>
      <protection hidden="1"/>
    </xf>
    <xf numFmtId="41" fontId="3" fillId="24" borderId="0" xfId="5" applyNumberFormat="1" applyFont="1" applyFill="1" applyBorder="1" applyAlignment="1" applyProtection="1">
      <alignment vertical="center"/>
      <protection hidden="1"/>
    </xf>
    <xf numFmtId="41" fontId="3" fillId="24" borderId="4" xfId="5" applyNumberFormat="1" applyFont="1" applyFill="1" applyBorder="1" applyAlignment="1" applyProtection="1">
      <alignment vertical="center"/>
      <protection hidden="1"/>
    </xf>
    <xf numFmtId="182" fontId="3" fillId="0" borderId="5" xfId="0" applyNumberFormat="1" applyFont="1" applyFill="1" applyBorder="1" applyAlignment="1" applyProtection="1">
      <alignment vertical="center"/>
      <protection locked="0"/>
    </xf>
    <xf numFmtId="182" fontId="3" fillId="0" borderId="6" xfId="0" applyNumberFormat="1" applyFont="1" applyFill="1" applyBorder="1" applyAlignment="1" applyProtection="1">
      <alignment vertical="center"/>
      <protection locked="0"/>
    </xf>
    <xf numFmtId="182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8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6" xfId="0" applyNumberFormat="1" applyFont="1" applyFill="1" applyBorder="1" applyAlignment="1" applyProtection="1">
      <alignment horizontal="center" vertical="center" textRotation="255" wrapText="1"/>
      <protection hidden="1"/>
    </xf>
    <xf numFmtId="0" fontId="6" fillId="0" borderId="7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8" xfId="0" applyFont="1" applyFill="1" applyBorder="1" applyAlignment="1" applyProtection="1">
      <alignment horizontal="center" vertical="center" textRotation="255"/>
      <protection hidden="1"/>
    </xf>
    <xf numFmtId="0" fontId="3" fillId="0" borderId="10" xfId="0" applyFont="1" applyFill="1" applyBorder="1" applyAlignment="1" applyProtection="1">
      <alignment horizontal="center" vertical="center" textRotation="255"/>
      <protection hidden="1"/>
    </xf>
    <xf numFmtId="0" fontId="3" fillId="0" borderId="2" xfId="0" applyFont="1" applyFill="1" applyBorder="1" applyAlignment="1" applyProtection="1">
      <alignment horizontal="center" vertical="center" textRotation="255"/>
      <protection hidden="1"/>
    </xf>
    <xf numFmtId="0" fontId="3" fillId="0" borderId="0" xfId="0" applyFont="1" applyFill="1" applyBorder="1" applyAlignment="1" applyProtection="1">
      <alignment horizontal="center" vertical="center" textRotation="255"/>
      <protection hidden="1"/>
    </xf>
    <xf numFmtId="0" fontId="3" fillId="0" borderId="4" xfId="0" applyFont="1" applyFill="1" applyBorder="1" applyAlignment="1" applyProtection="1">
      <alignment horizontal="center" vertical="center" textRotation="255"/>
      <protection hidden="1"/>
    </xf>
    <xf numFmtId="0" fontId="3" fillId="0" borderId="5" xfId="0" applyFont="1" applyFill="1" applyBorder="1" applyAlignment="1" applyProtection="1">
      <alignment horizontal="center" vertical="center" textRotation="255"/>
      <protection hidden="1"/>
    </xf>
    <xf numFmtId="0" fontId="3" fillId="0" borderId="6" xfId="0" applyFont="1" applyFill="1" applyBorder="1" applyAlignment="1" applyProtection="1">
      <alignment horizontal="center" vertical="center" textRotation="255"/>
      <protection hidden="1"/>
    </xf>
    <xf numFmtId="0" fontId="3" fillId="0" borderId="7" xfId="0" applyFont="1" applyFill="1" applyBorder="1" applyAlignment="1" applyProtection="1">
      <alignment horizontal="center" vertical="center" textRotation="255"/>
      <protection hidden="1"/>
    </xf>
    <xf numFmtId="0" fontId="3" fillId="0" borderId="1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6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0" borderId="9" xfId="0" applyNumberFormat="1" applyFont="1" applyFill="1" applyBorder="1" applyAlignment="1" applyProtection="1">
      <alignment horizontal="center" vertical="distributed" textRotation="255" indent="1"/>
      <protection hidden="1"/>
    </xf>
    <xf numFmtId="0" fontId="5" fillId="0" borderId="10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24" borderId="5" xfId="0" applyFont="1" applyFill="1" applyBorder="1" applyAlignment="1" applyProtection="1">
      <alignment horizontal="center" vertical="center"/>
      <protection hidden="1"/>
    </xf>
    <xf numFmtId="0" fontId="3" fillId="24" borderId="6" xfId="0" applyFont="1" applyFill="1" applyBorder="1" applyAlignment="1" applyProtection="1">
      <alignment horizontal="center" vertical="center"/>
      <protection hidden="1"/>
    </xf>
    <xf numFmtId="41" fontId="3" fillId="24" borderId="5" xfId="5" applyNumberFormat="1" applyFont="1" applyFill="1" applyBorder="1" applyAlignment="1" applyProtection="1">
      <alignment vertical="center"/>
      <protection hidden="1"/>
    </xf>
    <xf numFmtId="41" fontId="3" fillId="24" borderId="6" xfId="5" applyNumberFormat="1" applyFont="1" applyFill="1" applyBorder="1" applyAlignment="1" applyProtection="1">
      <alignment vertical="center"/>
      <protection hidden="1"/>
    </xf>
    <xf numFmtId="41" fontId="3" fillId="24" borderId="7" xfId="5" applyNumberFormat="1" applyFont="1" applyFill="1" applyBorder="1" applyAlignment="1" applyProtection="1">
      <alignment vertical="center"/>
      <protection hidden="1"/>
    </xf>
  </cellXfs>
  <cellStyles count="89">
    <cellStyle name="20% - アクセント 1" xfId="11"/>
    <cellStyle name="20% - アクセント 1 2" xfId="71"/>
    <cellStyle name="20% - アクセント 2" xfId="13"/>
    <cellStyle name="20% - アクセント 2 2" xfId="33"/>
    <cellStyle name="20% - アクセント 3" xfId="14"/>
    <cellStyle name="20% - アクセント 3 2" xfId="55"/>
    <cellStyle name="20% - アクセント 4" xfId="18"/>
    <cellStyle name="20% - アクセント 4 2" xfId="8"/>
    <cellStyle name="20% - アクセント 5" xfId="25"/>
    <cellStyle name="20% - アクセント 5 2" xfId="46"/>
    <cellStyle name="20% - アクセント 6" xfId="6"/>
    <cellStyle name="20% - アクセント 6 2" xfId="69"/>
    <cellStyle name="40% - アクセント 1" xfId="54"/>
    <cellStyle name="40% - アクセント 1 2" xfId="24"/>
    <cellStyle name="40% - アクセント 2" xfId="3"/>
    <cellStyle name="40% - アクセント 2 2" xfId="51"/>
    <cellStyle name="40% - アクセント 3" xfId="56"/>
    <cellStyle name="40% - アクセント 3 2" xfId="77"/>
    <cellStyle name="40% - アクセント 4" xfId="57"/>
    <cellStyle name="40% - アクセント 4 2" xfId="36"/>
    <cellStyle name="40% - アクセント 5" xfId="60"/>
    <cellStyle name="40% - アクセント 5 2" xfId="62"/>
    <cellStyle name="40% - アクセント 6" xfId="61"/>
    <cellStyle name="40% - アクセント 6 2" xfId="12"/>
    <cellStyle name="60% - アクセント 1" xfId="23"/>
    <cellStyle name="60% - アクセント 1 2" xfId="47"/>
    <cellStyle name="60% - アクセント 2" xfId="4"/>
    <cellStyle name="60% - アクセント 2 2" xfId="70"/>
    <cellStyle name="60% - アクセント 3" xfId="28"/>
    <cellStyle name="60% - アクセント 3 2" xfId="32"/>
    <cellStyle name="60% - アクセント 4" xfId="30"/>
    <cellStyle name="60% - アクセント 4 2" xfId="2"/>
    <cellStyle name="60% - アクセント 5" xfId="31"/>
    <cellStyle name="60% - アクセント 5 2" xfId="86"/>
    <cellStyle name="60% - アクセント 6" xfId="1"/>
    <cellStyle name="60% - アクセント 6 2" xfId="42"/>
    <cellStyle name="アクセント 1" xfId="72"/>
    <cellStyle name="アクセント 1 2" xfId="29"/>
    <cellStyle name="アクセント 2" xfId="75"/>
    <cellStyle name="アクセント 2 2" xfId="52"/>
    <cellStyle name="アクセント 3" xfId="78"/>
    <cellStyle name="アクセント 3 2" xfId="80"/>
    <cellStyle name="アクセント 4" xfId="79"/>
    <cellStyle name="アクセント 4 2" xfId="40"/>
    <cellStyle name="アクセント 5" xfId="81"/>
    <cellStyle name="アクセント 5 2" xfId="65"/>
    <cellStyle name="アクセント 6" xfId="82"/>
    <cellStyle name="アクセント 6 2" xfId="19"/>
    <cellStyle name="タイトル" xfId="45"/>
    <cellStyle name="タイトル 2" xfId="49"/>
    <cellStyle name="チェック セル" xfId="37"/>
    <cellStyle name="チェック セル 2" xfId="16"/>
    <cellStyle name="どちらでもない" xfId="35"/>
    <cellStyle name="どちらでもない 2" xfId="39"/>
    <cellStyle name="メモ" xfId="21"/>
    <cellStyle name="メモ 2" xfId="7"/>
    <cellStyle name="リンク セル" xfId="44"/>
    <cellStyle name="リンク セル 2" xfId="48"/>
    <cellStyle name="悪い" xfId="41"/>
    <cellStyle name="悪い 2" xfId="73"/>
    <cellStyle name="計算" xfId="87"/>
    <cellStyle name="計算 2" xfId="76"/>
    <cellStyle name="警告文" xfId="67"/>
    <cellStyle name="警告文 2" xfId="58"/>
    <cellStyle name="桁区切り" xfId="5" builtinId="6"/>
    <cellStyle name="桁区切り 2" xfId="17"/>
    <cellStyle name="桁区切り[0]_18-1(1)" xfId="26"/>
    <cellStyle name="見出し 1" xfId="83"/>
    <cellStyle name="見出し 1 2" xfId="20"/>
    <cellStyle name="見出し 2" xfId="85"/>
    <cellStyle name="見出し 2 2" xfId="50"/>
    <cellStyle name="見出し 3" xfId="88"/>
    <cellStyle name="見出し 3 2" xfId="74"/>
    <cellStyle name="見出し 4" xfId="9"/>
    <cellStyle name="見出し 4 2" xfId="34"/>
    <cellStyle name="集計" xfId="53"/>
    <cellStyle name="集計 2" xfId="27"/>
    <cellStyle name="出力" xfId="84"/>
    <cellStyle name="出力 2" xfId="22"/>
    <cellStyle name="説明文" xfId="43"/>
    <cellStyle name="説明文 2" xfId="10"/>
    <cellStyle name="通貨 2" xfId="63"/>
    <cellStyle name="入力" xfId="38"/>
    <cellStyle name="入力 2" xfId="15"/>
    <cellStyle name="標準" xfId="0" builtinId="0"/>
    <cellStyle name="標準 2" xfId="64"/>
    <cellStyle name="標準 3" xfId="66"/>
    <cellStyle name="良い" xfId="68"/>
    <cellStyle name="良い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142875</xdr:rowOff>
    </xdr:from>
    <xdr:to>
      <xdr:col>6</xdr:col>
      <xdr:colOff>9525</xdr:colOff>
      <xdr:row>10</xdr:row>
      <xdr:rowOff>180975</xdr:rowOff>
    </xdr:to>
    <xdr:sp macro="" textlink="">
      <xdr:nvSpPr>
        <xdr:cNvPr id="1025" name="直線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42875" y="1276350"/>
          <a:ext cx="723900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133350</xdr:colOff>
      <xdr:row>34</xdr:row>
      <xdr:rowOff>9525</xdr:rowOff>
    </xdr:to>
    <xdr:sp macro="" textlink="">
      <xdr:nvSpPr>
        <xdr:cNvPr id="1027" name="直線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2875" y="5705475"/>
          <a:ext cx="7048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142875</xdr:rowOff>
    </xdr:from>
    <xdr:to>
      <xdr:col>6</xdr:col>
      <xdr:colOff>9525</xdr:colOff>
      <xdr:row>10</xdr:row>
      <xdr:rowOff>180975</xdr:rowOff>
    </xdr:to>
    <xdr:sp macro="" textlink="">
      <xdr:nvSpPr>
        <xdr:cNvPr id="4" name="直線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42875" y="1276350"/>
          <a:ext cx="723900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133350</xdr:colOff>
      <xdr:row>34</xdr:row>
      <xdr:rowOff>9525</xdr:rowOff>
    </xdr:to>
    <xdr:sp macro="" textlink="">
      <xdr:nvSpPr>
        <xdr:cNvPr id="6" name="直線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42875" y="5705475"/>
          <a:ext cx="7048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10</xdr:col>
      <xdr:colOff>133350</xdr:colOff>
      <xdr:row>7</xdr:row>
      <xdr:rowOff>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ShapeType="1"/>
        </xdr:cNvSpPr>
      </xdr:nvSpPr>
      <xdr:spPr bwMode="auto">
        <a:xfrm>
          <a:off x="142875" y="838200"/>
          <a:ext cx="14192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19050</xdr:rowOff>
    </xdr:from>
    <xdr:to>
      <xdr:col>11</xdr:col>
      <xdr:colOff>19050</xdr:colOff>
      <xdr:row>31</xdr:row>
      <xdr:rowOff>180975</xdr:rowOff>
    </xdr:to>
    <xdr:sp macro="" textlink="">
      <xdr:nvSpPr>
        <xdr:cNvPr id="2054" name="Line 17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142875" y="5257800"/>
          <a:ext cx="14478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0</xdr:rowOff>
    </xdr:from>
    <xdr:to>
      <xdr:col>12</xdr:col>
      <xdr:colOff>0</xdr:colOff>
      <xdr:row>5</xdr:row>
      <xdr:rowOff>9525</xdr:rowOff>
    </xdr:to>
    <xdr:sp macro="" textlink="">
      <xdr:nvSpPr>
        <xdr:cNvPr id="3256" name="直線 18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ShapeType="1"/>
        </xdr:cNvSpPr>
      </xdr:nvSpPr>
      <xdr:spPr bwMode="auto">
        <a:xfrm>
          <a:off x="133350" y="495300"/>
          <a:ext cx="15811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3257" name="直線 18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ShapeType="1"/>
        </xdr:cNvSpPr>
      </xdr:nvSpPr>
      <xdr:spPr bwMode="auto">
        <a:xfrm>
          <a:off x="152400" y="6229350"/>
          <a:ext cx="15621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098" name="Line 5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099" name="Line 6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0" name="Line 7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1" name="Line 8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2" name="Line 12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3" name="Line 13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4" name="Line 14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2</xdr:row>
      <xdr:rowOff>152400</xdr:rowOff>
    </xdr:from>
    <xdr:to>
      <xdr:col>53</xdr:col>
      <xdr:colOff>9525</xdr:colOff>
      <xdr:row>3</xdr:row>
      <xdr:rowOff>9525</xdr:rowOff>
    </xdr:to>
    <xdr:sp macro="" textlink="">
      <xdr:nvSpPr>
        <xdr:cNvPr id="4105" name="Line 15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ShapeType="1"/>
        </xdr:cNvSpPr>
      </xdr:nvSpPr>
      <xdr:spPr bwMode="auto">
        <a:xfrm>
          <a:off x="7572375" y="49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9</xdr:col>
      <xdr:colOff>9525</xdr:colOff>
      <xdr:row>0</xdr:row>
      <xdr:rowOff>9525</xdr:rowOff>
    </xdr:to>
    <xdr:sp macro="" textlink="">
      <xdr:nvSpPr>
        <xdr:cNvPr id="5208" name="Line 1">
          <a:extLst>
            <a:ext uri="{FF2B5EF4-FFF2-40B4-BE49-F238E27FC236}">
              <a16:creationId xmlns:a16="http://schemas.microsoft.com/office/drawing/2014/main" id="{00000000-0008-0000-0400-000058140000}"/>
            </a:ext>
          </a:extLst>
        </xdr:cNvPr>
        <xdr:cNvSpPr>
          <a:spLocks noChangeShapeType="1"/>
        </xdr:cNvSpPr>
      </xdr:nvSpPr>
      <xdr:spPr bwMode="auto">
        <a:xfrm>
          <a:off x="128587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9525</xdr:rowOff>
    </xdr:from>
    <xdr:to>
      <xdr:col>7</xdr:col>
      <xdr:colOff>0</xdr:colOff>
      <xdr:row>31</xdr:row>
      <xdr:rowOff>0</xdr:rowOff>
    </xdr:to>
    <xdr:sp macro="" textlink="">
      <xdr:nvSpPr>
        <xdr:cNvPr id="5212" name="直線 92">
          <a:extLst>
            <a:ext uri="{FF2B5EF4-FFF2-40B4-BE49-F238E27FC236}">
              <a16:creationId xmlns:a16="http://schemas.microsoft.com/office/drawing/2014/main" id="{00000000-0008-0000-0400-00005C140000}"/>
            </a:ext>
          </a:extLst>
        </xdr:cNvPr>
        <xdr:cNvSpPr>
          <a:spLocks noChangeShapeType="1"/>
        </xdr:cNvSpPr>
      </xdr:nvSpPr>
      <xdr:spPr bwMode="auto">
        <a:xfrm>
          <a:off x="152400" y="4505325"/>
          <a:ext cx="847725" cy="1133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142875</xdr:colOff>
      <xdr:row>0</xdr:row>
      <xdr:rowOff>0</xdr:rowOff>
    </xdr:from>
    <xdr:to>
      <xdr:col>45</xdr:col>
      <xdr:colOff>9525</xdr:colOff>
      <xdr:row>0</xdr:row>
      <xdr:rowOff>9525</xdr:rowOff>
    </xdr:to>
    <xdr:sp macro="" textlink="">
      <xdr:nvSpPr>
        <xdr:cNvPr id="6368" name="Line 5">
          <a:extLst>
            <a:ext uri="{FF2B5EF4-FFF2-40B4-BE49-F238E27FC236}">
              <a16:creationId xmlns:a16="http://schemas.microsoft.com/office/drawing/2014/main" id="{00000000-0008-0000-0500-0000E0180000}"/>
            </a:ext>
          </a:extLst>
        </xdr:cNvPr>
        <xdr:cNvSpPr>
          <a:spLocks noChangeShapeType="1"/>
        </xdr:cNvSpPr>
      </xdr:nvSpPr>
      <xdr:spPr bwMode="auto">
        <a:xfrm>
          <a:off x="642937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142875</xdr:colOff>
      <xdr:row>0</xdr:row>
      <xdr:rowOff>0</xdr:rowOff>
    </xdr:from>
    <xdr:to>
      <xdr:col>45</xdr:col>
      <xdr:colOff>9525</xdr:colOff>
      <xdr:row>0</xdr:row>
      <xdr:rowOff>9525</xdr:rowOff>
    </xdr:to>
    <xdr:sp macro="" textlink="">
      <xdr:nvSpPr>
        <xdr:cNvPr id="6375" name="Line 15">
          <a:extLst>
            <a:ext uri="{FF2B5EF4-FFF2-40B4-BE49-F238E27FC236}">
              <a16:creationId xmlns:a16="http://schemas.microsoft.com/office/drawing/2014/main" id="{00000000-0008-0000-0500-0000E7180000}"/>
            </a:ext>
          </a:extLst>
        </xdr:cNvPr>
        <xdr:cNvSpPr>
          <a:spLocks noChangeShapeType="1"/>
        </xdr:cNvSpPr>
      </xdr:nvSpPr>
      <xdr:spPr bwMode="auto">
        <a:xfrm>
          <a:off x="642937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9525</xdr:rowOff>
    </xdr:from>
    <xdr:to>
      <xdr:col>7</xdr:col>
      <xdr:colOff>0</xdr:colOff>
      <xdr:row>30</xdr:row>
      <xdr:rowOff>0</xdr:rowOff>
    </xdr:to>
    <xdr:sp macro="" textlink="">
      <xdr:nvSpPr>
        <xdr:cNvPr id="6377" name="直線 233">
          <a:extLst>
            <a:ext uri="{FF2B5EF4-FFF2-40B4-BE49-F238E27FC236}">
              <a16:creationId xmlns:a16="http://schemas.microsoft.com/office/drawing/2014/main" id="{00000000-0008-0000-0500-0000E9180000}"/>
            </a:ext>
          </a:extLst>
        </xdr:cNvPr>
        <xdr:cNvSpPr>
          <a:spLocks noChangeShapeType="1"/>
        </xdr:cNvSpPr>
      </xdr:nvSpPr>
      <xdr:spPr bwMode="auto">
        <a:xfrm>
          <a:off x="142875" y="4010025"/>
          <a:ext cx="857250" cy="1133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11</xdr:col>
      <xdr:colOff>9525</xdr:colOff>
      <xdr:row>5</xdr:row>
      <xdr:rowOff>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42875" y="552450"/>
          <a:ext cx="14382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95"/>
  <sheetViews>
    <sheetView tabSelected="1" view="pageBreakPreview" topLeftCell="A34" zoomScaleNormal="100" zoomScaleSheetLayoutView="100" workbookViewId="0">
      <selection activeCell="A3" sqref="A3"/>
    </sheetView>
  </sheetViews>
  <sheetFormatPr defaultColWidth="9" defaultRowHeight="13.5"/>
  <cols>
    <col min="1" max="14" width="1.875" style="1" customWidth="1"/>
    <col min="15" max="15" width="2.125" style="1" customWidth="1"/>
    <col min="16" max="18" width="1.875" style="1" customWidth="1"/>
    <col min="19" max="19" width="2.25" style="1" customWidth="1"/>
    <col min="20" max="42" width="1.875" style="1" customWidth="1"/>
    <col min="43" max="43" width="2.125" style="1" customWidth="1"/>
    <col min="44" max="46" width="1.875" style="1" customWidth="1"/>
    <col min="47" max="47" width="2.25" style="1" customWidth="1"/>
    <col min="48" max="51" width="1.875" style="1" customWidth="1"/>
    <col min="52" max="256" width="9" style="1"/>
  </cols>
  <sheetData>
    <row r="1" spans="1:49" s="2" customForma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46"/>
      <c r="AW1" s="46"/>
    </row>
    <row r="2" spans="1:49" s="2" customForma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46"/>
      <c r="AW2" s="46"/>
    </row>
    <row r="3" spans="1:49" s="2" customFormat="1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12"/>
    </row>
    <row r="4" spans="1:49" s="1" customFormat="1" ht="11.25" customHeight="1"/>
    <row r="5" spans="1:49" s="2" customFormat="1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41"/>
      <c r="AU5" s="38"/>
    </row>
    <row r="6" spans="1:49" s="2" customFormat="1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S6" s="43"/>
      <c r="AT6" s="41"/>
      <c r="AU6" s="38"/>
    </row>
    <row r="7" spans="1:49" s="2" customForma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41"/>
      <c r="AU7" s="38"/>
    </row>
    <row r="8" spans="1:49" s="2" customFormat="1" ht="12" customHeight="1">
      <c r="A8" s="12"/>
      <c r="B8" s="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D8" s="16"/>
      <c r="AE8" s="16"/>
      <c r="AF8" s="16"/>
      <c r="AG8" s="16"/>
      <c r="AH8" s="16" t="s">
        <v>4</v>
      </c>
      <c r="AJ8" s="16"/>
      <c r="AL8" s="16"/>
      <c r="AM8" s="16"/>
      <c r="AN8" s="16"/>
      <c r="AO8" s="16"/>
      <c r="AP8" s="16"/>
      <c r="AQ8" s="16"/>
      <c r="AR8" s="16"/>
      <c r="AT8" s="41"/>
    </row>
    <row r="9" spans="1:49" s="2" customFormat="1" ht="15" customHeight="1">
      <c r="B9" s="75" t="s">
        <v>5</v>
      </c>
      <c r="C9" s="75"/>
      <c r="D9" s="75"/>
      <c r="E9" s="75"/>
      <c r="F9" s="75"/>
      <c r="G9" s="76" t="s">
        <v>6</v>
      </c>
      <c r="H9" s="77"/>
      <c r="I9" s="77"/>
      <c r="J9" s="77"/>
      <c r="K9" s="77"/>
      <c r="L9" s="77"/>
      <c r="M9" s="77"/>
      <c r="N9" s="77"/>
      <c r="O9" s="77"/>
      <c r="P9" s="78"/>
      <c r="Q9" s="78"/>
      <c r="R9" s="78"/>
      <c r="S9" s="78"/>
      <c r="T9" s="77"/>
      <c r="U9" s="77"/>
      <c r="V9" s="77"/>
      <c r="W9" s="77"/>
      <c r="X9" s="77"/>
      <c r="Y9" s="77"/>
      <c r="Z9" s="77"/>
      <c r="AA9" s="77"/>
      <c r="AB9" s="77"/>
      <c r="AC9" s="77"/>
      <c r="AD9" s="79" t="s">
        <v>7</v>
      </c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6"/>
    </row>
    <row r="10" spans="1:49" s="2" customFormat="1" ht="15" customHeight="1">
      <c r="B10" s="80"/>
      <c r="C10" s="80"/>
      <c r="D10" s="80"/>
      <c r="E10" s="80"/>
      <c r="F10" s="80"/>
      <c r="G10" s="155" t="s">
        <v>8</v>
      </c>
      <c r="H10" s="156"/>
      <c r="I10" s="156"/>
      <c r="J10" s="156"/>
      <c r="K10" s="156"/>
      <c r="L10" s="142" t="s">
        <v>9</v>
      </c>
      <c r="M10" s="142"/>
      <c r="N10" s="142"/>
      <c r="O10" s="143"/>
      <c r="P10" s="146" t="s">
        <v>10</v>
      </c>
      <c r="Q10" s="147"/>
      <c r="R10" s="148"/>
      <c r="S10" s="149"/>
      <c r="T10" s="159" t="s">
        <v>11</v>
      </c>
      <c r="U10" s="160"/>
      <c r="V10" s="160"/>
      <c r="W10" s="160"/>
      <c r="X10" s="160"/>
      <c r="Y10" s="160" t="s">
        <v>12</v>
      </c>
      <c r="Z10" s="160"/>
      <c r="AA10" s="160"/>
      <c r="AB10" s="160"/>
      <c r="AC10" s="160"/>
      <c r="AD10" s="157" t="s">
        <v>8</v>
      </c>
      <c r="AE10" s="158"/>
      <c r="AF10" s="158"/>
      <c r="AG10" s="158"/>
      <c r="AH10" s="158"/>
      <c r="AI10" s="153" t="s">
        <v>13</v>
      </c>
      <c r="AJ10" s="154"/>
      <c r="AK10" s="154"/>
      <c r="AL10" s="154"/>
      <c r="AM10" s="154"/>
      <c r="AN10" s="153" t="s">
        <v>14</v>
      </c>
      <c r="AO10" s="154"/>
      <c r="AP10" s="154"/>
      <c r="AQ10" s="154"/>
      <c r="AR10" s="153" t="s">
        <v>15</v>
      </c>
      <c r="AS10" s="154"/>
      <c r="AT10" s="154"/>
      <c r="AU10" s="154"/>
    </row>
    <row r="11" spans="1:49" s="41" customFormat="1" ht="15" customHeight="1">
      <c r="B11" s="81" t="s">
        <v>16</v>
      </c>
      <c r="C11" s="81"/>
      <c r="D11" s="81"/>
      <c r="E11" s="81"/>
      <c r="F11" s="81"/>
      <c r="G11" s="157"/>
      <c r="H11" s="158"/>
      <c r="I11" s="158"/>
      <c r="J11" s="158"/>
      <c r="K11" s="158"/>
      <c r="L11" s="144"/>
      <c r="M11" s="144"/>
      <c r="N11" s="144"/>
      <c r="O11" s="145"/>
      <c r="P11" s="150"/>
      <c r="Q11" s="151"/>
      <c r="R11" s="151"/>
      <c r="S11" s="152"/>
      <c r="T11" s="161"/>
      <c r="U11" s="153"/>
      <c r="V11" s="153"/>
      <c r="W11" s="153"/>
      <c r="X11" s="153"/>
      <c r="Y11" s="153"/>
      <c r="Z11" s="153"/>
      <c r="AA11" s="153"/>
      <c r="AB11" s="153"/>
      <c r="AC11" s="153"/>
      <c r="AD11" s="157"/>
      <c r="AE11" s="158"/>
      <c r="AF11" s="158"/>
      <c r="AG11" s="158"/>
      <c r="AH11" s="158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</row>
    <row r="12" spans="1:49" s="2" customFormat="1" ht="15" customHeight="1">
      <c r="B12" s="82" t="s">
        <v>117</v>
      </c>
      <c r="C12" s="83"/>
      <c r="D12" s="83"/>
      <c r="E12" s="83"/>
      <c r="F12" s="84"/>
      <c r="G12" s="85">
        <f t="shared" ref="G12:G15" si="0">SUM(L12:AC12)</f>
        <v>60215</v>
      </c>
      <c r="H12" s="85"/>
      <c r="I12" s="85"/>
      <c r="J12" s="85"/>
      <c r="K12" s="86"/>
      <c r="L12" s="87">
        <v>9599</v>
      </c>
      <c r="M12" s="88"/>
      <c r="N12" s="88"/>
      <c r="O12" s="89"/>
      <c r="P12" s="87">
        <v>13588</v>
      </c>
      <c r="Q12" s="88"/>
      <c r="R12" s="88"/>
      <c r="S12" s="89"/>
      <c r="T12" s="87">
        <v>26743</v>
      </c>
      <c r="U12" s="88"/>
      <c r="V12" s="88"/>
      <c r="W12" s="88"/>
      <c r="X12" s="89"/>
      <c r="Y12" s="87">
        <v>10285</v>
      </c>
      <c r="Z12" s="88"/>
      <c r="AA12" s="88"/>
      <c r="AB12" s="88"/>
      <c r="AC12" s="89"/>
      <c r="AD12" s="90">
        <v>171504</v>
      </c>
      <c r="AE12" s="85"/>
      <c r="AF12" s="85"/>
      <c r="AG12" s="85"/>
      <c r="AH12" s="86"/>
      <c r="AI12" s="87">
        <v>103726</v>
      </c>
      <c r="AJ12" s="88"/>
      <c r="AK12" s="88"/>
      <c r="AL12" s="88"/>
      <c r="AM12" s="89"/>
      <c r="AN12" s="87">
        <v>55405</v>
      </c>
      <c r="AO12" s="88"/>
      <c r="AP12" s="88"/>
      <c r="AQ12" s="89"/>
      <c r="AR12" s="87">
        <v>12373</v>
      </c>
      <c r="AS12" s="88"/>
      <c r="AT12" s="88"/>
      <c r="AU12" s="89"/>
      <c r="AV12" s="12"/>
    </row>
    <row r="13" spans="1:49" s="2" customFormat="1" ht="15" customHeight="1">
      <c r="B13" s="91" t="s">
        <v>122</v>
      </c>
      <c r="C13" s="92"/>
      <c r="D13" s="92"/>
      <c r="E13" s="92"/>
      <c r="F13" s="93"/>
      <c r="G13" s="85">
        <f>SUM(L13:AC13)</f>
        <v>61119</v>
      </c>
      <c r="H13" s="85"/>
      <c r="I13" s="85"/>
      <c r="J13" s="85"/>
      <c r="K13" s="86"/>
      <c r="L13" s="87">
        <v>9552</v>
      </c>
      <c r="M13" s="88"/>
      <c r="N13" s="88"/>
      <c r="O13" s="89"/>
      <c r="P13" s="87">
        <v>13038</v>
      </c>
      <c r="Q13" s="88"/>
      <c r="R13" s="88"/>
      <c r="S13" s="89"/>
      <c r="T13" s="87">
        <v>27281</v>
      </c>
      <c r="U13" s="88"/>
      <c r="V13" s="88"/>
      <c r="W13" s="88"/>
      <c r="X13" s="89"/>
      <c r="Y13" s="87">
        <v>11248</v>
      </c>
      <c r="Z13" s="88"/>
      <c r="AA13" s="88"/>
      <c r="AB13" s="88"/>
      <c r="AC13" s="89"/>
      <c r="AD13" s="90">
        <v>170142</v>
      </c>
      <c r="AE13" s="85"/>
      <c r="AF13" s="85"/>
      <c r="AG13" s="85"/>
      <c r="AH13" s="86"/>
      <c r="AI13" s="90">
        <v>101017</v>
      </c>
      <c r="AJ13" s="85"/>
      <c r="AK13" s="85"/>
      <c r="AL13" s="85"/>
      <c r="AM13" s="86"/>
      <c r="AN13" s="90">
        <v>56752</v>
      </c>
      <c r="AO13" s="85"/>
      <c r="AP13" s="85"/>
      <c r="AQ13" s="86"/>
      <c r="AR13" s="90">
        <v>12373</v>
      </c>
      <c r="AS13" s="85"/>
      <c r="AT13" s="85"/>
      <c r="AU13" s="86"/>
      <c r="AV13" s="12"/>
    </row>
    <row r="14" spans="1:49" s="2" customFormat="1" ht="15" customHeight="1">
      <c r="B14" s="91" t="s">
        <v>124</v>
      </c>
      <c r="C14" s="92"/>
      <c r="D14" s="92"/>
      <c r="E14" s="92"/>
      <c r="F14" s="93"/>
      <c r="G14" s="85">
        <f>SUM(L14:AC14)</f>
        <v>58562</v>
      </c>
      <c r="H14" s="85"/>
      <c r="I14" s="85"/>
      <c r="J14" s="85"/>
      <c r="K14" s="86"/>
      <c r="L14" s="87">
        <v>9552</v>
      </c>
      <c r="M14" s="88"/>
      <c r="N14" s="88"/>
      <c r="O14" s="89"/>
      <c r="P14" s="87">
        <v>13038</v>
      </c>
      <c r="Q14" s="88"/>
      <c r="R14" s="88"/>
      <c r="S14" s="89"/>
      <c r="T14" s="87">
        <v>25642</v>
      </c>
      <c r="U14" s="88"/>
      <c r="V14" s="88"/>
      <c r="W14" s="88"/>
      <c r="X14" s="89"/>
      <c r="Y14" s="87">
        <v>10330</v>
      </c>
      <c r="Z14" s="88"/>
      <c r="AA14" s="88"/>
      <c r="AB14" s="88"/>
      <c r="AC14" s="89"/>
      <c r="AD14" s="90">
        <v>170142</v>
      </c>
      <c r="AE14" s="85"/>
      <c r="AF14" s="85"/>
      <c r="AG14" s="85"/>
      <c r="AH14" s="86"/>
      <c r="AI14" s="87">
        <v>101017</v>
      </c>
      <c r="AJ14" s="88"/>
      <c r="AK14" s="88"/>
      <c r="AL14" s="88"/>
      <c r="AM14" s="89"/>
      <c r="AN14" s="87">
        <v>56752</v>
      </c>
      <c r="AO14" s="88"/>
      <c r="AP14" s="88"/>
      <c r="AQ14" s="89"/>
      <c r="AR14" s="87">
        <v>12373</v>
      </c>
      <c r="AS14" s="88"/>
      <c r="AT14" s="88"/>
      <c r="AU14" s="89"/>
    </row>
    <row r="15" spans="1:49" s="2" customFormat="1" ht="15" customHeight="1">
      <c r="B15" s="91" t="s">
        <v>132</v>
      </c>
      <c r="C15" s="92"/>
      <c r="D15" s="92"/>
      <c r="E15" s="92"/>
      <c r="F15" s="93"/>
      <c r="G15" s="85">
        <f t="shared" si="0"/>
        <v>58562</v>
      </c>
      <c r="H15" s="85"/>
      <c r="I15" s="85"/>
      <c r="J15" s="85"/>
      <c r="K15" s="86"/>
      <c r="L15" s="87">
        <v>9552</v>
      </c>
      <c r="M15" s="88"/>
      <c r="N15" s="88"/>
      <c r="O15" s="89"/>
      <c r="P15" s="87">
        <v>13038</v>
      </c>
      <c r="Q15" s="88"/>
      <c r="R15" s="88"/>
      <c r="S15" s="89"/>
      <c r="T15" s="87">
        <v>25642</v>
      </c>
      <c r="U15" s="88"/>
      <c r="V15" s="88"/>
      <c r="W15" s="88"/>
      <c r="X15" s="89"/>
      <c r="Y15" s="87">
        <v>10330</v>
      </c>
      <c r="Z15" s="88"/>
      <c r="AA15" s="88"/>
      <c r="AB15" s="88"/>
      <c r="AC15" s="89"/>
      <c r="AD15" s="90">
        <v>170142</v>
      </c>
      <c r="AE15" s="85"/>
      <c r="AF15" s="85"/>
      <c r="AG15" s="85"/>
      <c r="AH15" s="86"/>
      <c r="AI15" s="87">
        <v>101017</v>
      </c>
      <c r="AJ15" s="88"/>
      <c r="AK15" s="88"/>
      <c r="AL15" s="88"/>
      <c r="AM15" s="89"/>
      <c r="AN15" s="87">
        <v>56752</v>
      </c>
      <c r="AO15" s="88"/>
      <c r="AP15" s="88"/>
      <c r="AQ15" s="89"/>
      <c r="AR15" s="87">
        <v>12373</v>
      </c>
      <c r="AS15" s="88"/>
      <c r="AT15" s="88"/>
      <c r="AU15" s="89"/>
    </row>
    <row r="16" spans="1:49" s="2" customFormat="1" ht="15" customHeight="1">
      <c r="B16" s="94" t="s">
        <v>136</v>
      </c>
      <c r="C16" s="95"/>
      <c r="D16" s="95"/>
      <c r="E16" s="95"/>
      <c r="F16" s="95"/>
      <c r="G16" s="85">
        <f>SUM(L16:AC16)</f>
        <v>56024</v>
      </c>
      <c r="H16" s="85"/>
      <c r="I16" s="85"/>
      <c r="J16" s="85"/>
      <c r="K16" s="86"/>
      <c r="L16" s="87">
        <f>SUM(L18:O27)</f>
        <v>9378</v>
      </c>
      <c r="M16" s="88"/>
      <c r="N16" s="88"/>
      <c r="O16" s="89"/>
      <c r="P16" s="87">
        <f>SUM(P18:S27)</f>
        <v>11287</v>
      </c>
      <c r="Q16" s="88"/>
      <c r="R16" s="88"/>
      <c r="S16" s="89"/>
      <c r="T16" s="87">
        <f>SUM(T18:X27)</f>
        <v>25029</v>
      </c>
      <c r="U16" s="87"/>
      <c r="V16" s="87"/>
      <c r="W16" s="87"/>
      <c r="X16" s="87"/>
      <c r="Y16" s="87">
        <f>SUM(Y18:AC27)</f>
        <v>10330</v>
      </c>
      <c r="Z16" s="87"/>
      <c r="AA16" s="87"/>
      <c r="AB16" s="87"/>
      <c r="AC16" s="87"/>
      <c r="AD16" s="90">
        <f>SUM(AI16:AU16)</f>
        <v>170142</v>
      </c>
      <c r="AE16" s="85"/>
      <c r="AF16" s="85"/>
      <c r="AG16" s="85"/>
      <c r="AH16" s="86"/>
      <c r="AI16" s="87">
        <f>SUM(AI18:AM27)</f>
        <v>101017</v>
      </c>
      <c r="AJ16" s="88"/>
      <c r="AK16" s="88"/>
      <c r="AL16" s="88"/>
      <c r="AM16" s="89"/>
      <c r="AN16" s="87">
        <f>SUM(AN18:AQ27)</f>
        <v>56752</v>
      </c>
      <c r="AO16" s="88"/>
      <c r="AP16" s="88"/>
      <c r="AQ16" s="89"/>
      <c r="AR16" s="87">
        <f>SUM(AR18:AU27)</f>
        <v>12373</v>
      </c>
      <c r="AS16" s="88"/>
      <c r="AT16" s="88"/>
      <c r="AU16" s="89"/>
    </row>
    <row r="17" spans="1:65" s="2" customFormat="1" ht="15" customHeight="1">
      <c r="B17" s="47" t="s">
        <v>143</v>
      </c>
      <c r="C17" s="48"/>
      <c r="D17" s="47"/>
      <c r="E17" s="47"/>
      <c r="F17" s="47"/>
      <c r="G17" s="49"/>
      <c r="H17" s="49"/>
      <c r="I17" s="49"/>
      <c r="J17" s="49"/>
      <c r="K17" s="50"/>
      <c r="L17" s="51"/>
      <c r="M17" s="51"/>
      <c r="N17" s="51"/>
      <c r="O17" s="52"/>
      <c r="P17" s="51"/>
      <c r="Q17" s="51"/>
      <c r="R17" s="51"/>
      <c r="S17" s="51"/>
      <c r="T17" s="51"/>
      <c r="U17" s="51"/>
      <c r="V17" s="51"/>
      <c r="W17" s="52"/>
      <c r="X17" s="53"/>
      <c r="Y17" s="51"/>
      <c r="Z17" s="51"/>
      <c r="AA17" s="51"/>
      <c r="AB17" s="52"/>
      <c r="AC17" s="53"/>
      <c r="AD17" s="51"/>
      <c r="AE17" s="51"/>
      <c r="AF17" s="51"/>
      <c r="AG17" s="51"/>
      <c r="AH17" s="52"/>
      <c r="AI17" s="51"/>
      <c r="AJ17" s="51"/>
      <c r="AK17" s="51"/>
      <c r="AL17" s="51"/>
      <c r="AM17" s="52"/>
      <c r="AN17" s="51"/>
      <c r="AO17" s="51"/>
      <c r="AP17" s="51"/>
      <c r="AQ17" s="52"/>
      <c r="AR17" s="51"/>
      <c r="AS17" s="51"/>
      <c r="AT17" s="51"/>
      <c r="AU17" s="52"/>
    </row>
    <row r="18" spans="1:65" s="2" customFormat="1" ht="15" customHeight="1">
      <c r="B18" s="99" t="s">
        <v>17</v>
      </c>
      <c r="C18" s="100"/>
      <c r="D18" s="100"/>
      <c r="E18" s="100"/>
      <c r="F18" s="100"/>
      <c r="G18" s="85">
        <f>SUM(L18:AC18)</f>
        <v>7808</v>
      </c>
      <c r="H18" s="85"/>
      <c r="I18" s="85"/>
      <c r="J18" s="85"/>
      <c r="K18" s="86"/>
      <c r="L18" s="101">
        <v>1280</v>
      </c>
      <c r="M18" s="97"/>
      <c r="N18" s="97"/>
      <c r="O18" s="98"/>
      <c r="P18" s="102">
        <v>1675</v>
      </c>
      <c r="Q18" s="103"/>
      <c r="R18" s="103"/>
      <c r="S18" s="104"/>
      <c r="T18" s="101">
        <v>3280</v>
      </c>
      <c r="U18" s="101"/>
      <c r="V18" s="101"/>
      <c r="W18" s="101"/>
      <c r="X18" s="101"/>
      <c r="Y18" s="101">
        <v>1573</v>
      </c>
      <c r="Z18" s="101"/>
      <c r="AA18" s="101"/>
      <c r="AB18" s="101"/>
      <c r="AC18" s="101"/>
      <c r="AD18" s="90">
        <f>AI18+AN18+AR18</f>
        <v>17063</v>
      </c>
      <c r="AE18" s="85"/>
      <c r="AF18" s="85"/>
      <c r="AG18" s="85"/>
      <c r="AH18" s="86"/>
      <c r="AI18" s="101">
        <v>13423</v>
      </c>
      <c r="AJ18" s="97"/>
      <c r="AK18" s="97"/>
      <c r="AL18" s="97"/>
      <c r="AM18" s="98"/>
      <c r="AN18" s="101">
        <v>3640</v>
      </c>
      <c r="AO18" s="97"/>
      <c r="AP18" s="97"/>
      <c r="AQ18" s="98"/>
      <c r="AR18" s="96">
        <v>0</v>
      </c>
      <c r="AS18" s="97"/>
      <c r="AT18" s="97"/>
      <c r="AU18" s="98"/>
    </row>
    <row r="19" spans="1:65" s="2" customFormat="1" ht="15" customHeight="1">
      <c r="B19" s="99" t="s">
        <v>18</v>
      </c>
      <c r="C19" s="100"/>
      <c r="D19" s="100"/>
      <c r="E19" s="100"/>
      <c r="F19" s="100"/>
      <c r="G19" s="85">
        <f t="shared" ref="G19:G27" si="1">SUM(L19:AC19)</f>
        <v>5373</v>
      </c>
      <c r="H19" s="85"/>
      <c r="I19" s="85"/>
      <c r="J19" s="85"/>
      <c r="K19" s="86"/>
      <c r="L19" s="101">
        <v>1245</v>
      </c>
      <c r="M19" s="97"/>
      <c r="N19" s="97"/>
      <c r="O19" s="98"/>
      <c r="P19" s="102">
        <v>768</v>
      </c>
      <c r="Q19" s="103"/>
      <c r="R19" s="103"/>
      <c r="S19" s="104"/>
      <c r="T19" s="101">
        <v>2295</v>
      </c>
      <c r="U19" s="101"/>
      <c r="V19" s="101"/>
      <c r="W19" s="101"/>
      <c r="X19" s="101"/>
      <c r="Y19" s="101">
        <v>1065</v>
      </c>
      <c r="Z19" s="101"/>
      <c r="AA19" s="101"/>
      <c r="AB19" s="101"/>
      <c r="AC19" s="101"/>
      <c r="AD19" s="90">
        <f t="shared" ref="AD19:AD27" si="2">AI19+AN19+AR19</f>
        <v>18111</v>
      </c>
      <c r="AE19" s="85"/>
      <c r="AF19" s="85"/>
      <c r="AG19" s="85"/>
      <c r="AH19" s="86"/>
      <c r="AI19" s="101">
        <v>10544</v>
      </c>
      <c r="AJ19" s="97"/>
      <c r="AK19" s="97"/>
      <c r="AL19" s="97"/>
      <c r="AM19" s="98"/>
      <c r="AN19" s="101">
        <v>6067</v>
      </c>
      <c r="AO19" s="97"/>
      <c r="AP19" s="97"/>
      <c r="AQ19" s="98"/>
      <c r="AR19" s="101">
        <v>1500</v>
      </c>
      <c r="AS19" s="97"/>
      <c r="AT19" s="97"/>
      <c r="AU19" s="98"/>
    </row>
    <row r="20" spans="1:65" s="2" customFormat="1" ht="15" customHeight="1">
      <c r="B20" s="99" t="s">
        <v>19</v>
      </c>
      <c r="C20" s="100"/>
      <c r="D20" s="100"/>
      <c r="E20" s="100"/>
      <c r="F20" s="100"/>
      <c r="G20" s="85">
        <f t="shared" si="1"/>
        <v>6694</v>
      </c>
      <c r="H20" s="85"/>
      <c r="I20" s="85"/>
      <c r="J20" s="85"/>
      <c r="K20" s="86"/>
      <c r="L20" s="101">
        <v>1334</v>
      </c>
      <c r="M20" s="97"/>
      <c r="N20" s="97"/>
      <c r="O20" s="98"/>
      <c r="P20" s="102">
        <v>1579</v>
      </c>
      <c r="Q20" s="103"/>
      <c r="R20" s="103"/>
      <c r="S20" s="104"/>
      <c r="T20" s="101">
        <v>2564</v>
      </c>
      <c r="U20" s="101"/>
      <c r="V20" s="101"/>
      <c r="W20" s="101"/>
      <c r="X20" s="101"/>
      <c r="Y20" s="101">
        <v>1217</v>
      </c>
      <c r="Z20" s="101"/>
      <c r="AA20" s="101"/>
      <c r="AB20" s="101"/>
      <c r="AC20" s="101"/>
      <c r="AD20" s="90">
        <f t="shared" si="2"/>
        <v>19123</v>
      </c>
      <c r="AE20" s="85"/>
      <c r="AF20" s="85"/>
      <c r="AG20" s="85"/>
      <c r="AH20" s="86"/>
      <c r="AI20" s="101">
        <v>14811</v>
      </c>
      <c r="AJ20" s="97"/>
      <c r="AK20" s="97"/>
      <c r="AL20" s="97"/>
      <c r="AM20" s="98"/>
      <c r="AN20" s="101">
        <v>3575</v>
      </c>
      <c r="AO20" s="97"/>
      <c r="AP20" s="97"/>
      <c r="AQ20" s="98"/>
      <c r="AR20" s="101">
        <v>737</v>
      </c>
      <c r="AS20" s="97"/>
      <c r="AT20" s="97"/>
      <c r="AU20" s="98"/>
    </row>
    <row r="21" spans="1:65" s="2" customFormat="1" ht="15" customHeight="1">
      <c r="B21" s="99" t="s">
        <v>20</v>
      </c>
      <c r="C21" s="100"/>
      <c r="D21" s="100"/>
      <c r="E21" s="100"/>
      <c r="F21" s="100"/>
      <c r="G21" s="85">
        <f t="shared" si="1"/>
        <v>1803</v>
      </c>
      <c r="H21" s="85"/>
      <c r="I21" s="85"/>
      <c r="J21" s="85"/>
      <c r="K21" s="86"/>
      <c r="L21" s="101">
        <v>221</v>
      </c>
      <c r="M21" s="97"/>
      <c r="N21" s="97"/>
      <c r="O21" s="98"/>
      <c r="P21" s="102">
        <v>156</v>
      </c>
      <c r="Q21" s="103"/>
      <c r="R21" s="103"/>
      <c r="S21" s="104"/>
      <c r="T21" s="101">
        <v>532</v>
      </c>
      <c r="U21" s="101"/>
      <c r="V21" s="101"/>
      <c r="W21" s="101"/>
      <c r="X21" s="101"/>
      <c r="Y21" s="101">
        <v>894</v>
      </c>
      <c r="Z21" s="101"/>
      <c r="AA21" s="101"/>
      <c r="AB21" s="101"/>
      <c r="AC21" s="101"/>
      <c r="AD21" s="90">
        <f t="shared" si="2"/>
        <v>8703</v>
      </c>
      <c r="AE21" s="85"/>
      <c r="AF21" s="85"/>
      <c r="AG21" s="85"/>
      <c r="AH21" s="86"/>
      <c r="AI21" s="101">
        <v>5437</v>
      </c>
      <c r="AJ21" s="97"/>
      <c r="AK21" s="97"/>
      <c r="AL21" s="97"/>
      <c r="AM21" s="98"/>
      <c r="AN21" s="101">
        <v>3153</v>
      </c>
      <c r="AO21" s="97"/>
      <c r="AP21" s="97"/>
      <c r="AQ21" s="98"/>
      <c r="AR21" s="101">
        <v>113</v>
      </c>
      <c r="AS21" s="97"/>
      <c r="AT21" s="97"/>
      <c r="AU21" s="98"/>
    </row>
    <row r="22" spans="1:65" s="2" customFormat="1" ht="15" customHeight="1">
      <c r="B22" s="99" t="s">
        <v>21</v>
      </c>
      <c r="C22" s="100"/>
      <c r="D22" s="100"/>
      <c r="E22" s="100"/>
      <c r="F22" s="100"/>
      <c r="G22" s="85">
        <f t="shared" si="1"/>
        <v>1582</v>
      </c>
      <c r="H22" s="85"/>
      <c r="I22" s="85"/>
      <c r="J22" s="85"/>
      <c r="K22" s="86"/>
      <c r="L22" s="101">
        <v>182</v>
      </c>
      <c r="M22" s="97"/>
      <c r="N22" s="97"/>
      <c r="O22" s="98"/>
      <c r="P22" s="102">
        <v>284</v>
      </c>
      <c r="Q22" s="103"/>
      <c r="R22" s="103"/>
      <c r="S22" s="104"/>
      <c r="T22" s="101">
        <v>464</v>
      </c>
      <c r="U22" s="101"/>
      <c r="V22" s="101"/>
      <c r="W22" s="101"/>
      <c r="X22" s="101"/>
      <c r="Y22" s="101">
        <v>652</v>
      </c>
      <c r="Z22" s="101"/>
      <c r="AA22" s="101"/>
      <c r="AB22" s="101"/>
      <c r="AC22" s="101"/>
      <c r="AD22" s="90">
        <f t="shared" si="2"/>
        <v>5344</v>
      </c>
      <c r="AE22" s="85"/>
      <c r="AF22" s="85"/>
      <c r="AG22" s="85"/>
      <c r="AH22" s="86"/>
      <c r="AI22" s="101">
        <v>3910</v>
      </c>
      <c r="AJ22" s="97"/>
      <c r="AK22" s="97"/>
      <c r="AL22" s="97"/>
      <c r="AM22" s="98"/>
      <c r="AN22" s="101">
        <v>1434</v>
      </c>
      <c r="AO22" s="97"/>
      <c r="AP22" s="97"/>
      <c r="AQ22" s="98"/>
      <c r="AR22" s="96">
        <v>0</v>
      </c>
      <c r="AS22" s="97"/>
      <c r="AT22" s="97"/>
      <c r="AU22" s="98"/>
    </row>
    <row r="23" spans="1:65" s="2" customFormat="1" ht="15" customHeight="1">
      <c r="B23" s="99" t="s">
        <v>22</v>
      </c>
      <c r="C23" s="100"/>
      <c r="D23" s="100"/>
      <c r="E23" s="100"/>
      <c r="F23" s="100"/>
      <c r="G23" s="85">
        <f t="shared" si="1"/>
        <v>8205</v>
      </c>
      <c r="H23" s="85"/>
      <c r="I23" s="85"/>
      <c r="J23" s="85"/>
      <c r="K23" s="86"/>
      <c r="L23" s="101">
        <v>1096</v>
      </c>
      <c r="M23" s="97"/>
      <c r="N23" s="97"/>
      <c r="O23" s="98"/>
      <c r="P23" s="102">
        <v>1582</v>
      </c>
      <c r="Q23" s="103"/>
      <c r="R23" s="103"/>
      <c r="S23" s="104"/>
      <c r="T23" s="101">
        <v>4572</v>
      </c>
      <c r="U23" s="101"/>
      <c r="V23" s="101"/>
      <c r="W23" s="101"/>
      <c r="X23" s="101"/>
      <c r="Y23" s="101">
        <v>955</v>
      </c>
      <c r="Z23" s="101"/>
      <c r="AA23" s="101"/>
      <c r="AB23" s="101"/>
      <c r="AC23" s="101"/>
      <c r="AD23" s="90">
        <f t="shared" si="2"/>
        <v>18428</v>
      </c>
      <c r="AE23" s="85"/>
      <c r="AF23" s="85"/>
      <c r="AG23" s="85"/>
      <c r="AH23" s="86"/>
      <c r="AI23" s="101">
        <v>10213</v>
      </c>
      <c r="AJ23" s="97"/>
      <c r="AK23" s="97"/>
      <c r="AL23" s="97"/>
      <c r="AM23" s="98"/>
      <c r="AN23" s="101">
        <v>7394</v>
      </c>
      <c r="AO23" s="97"/>
      <c r="AP23" s="97"/>
      <c r="AQ23" s="98"/>
      <c r="AR23" s="101">
        <v>821</v>
      </c>
      <c r="AS23" s="97"/>
      <c r="AT23" s="97"/>
      <c r="AU23" s="98"/>
    </row>
    <row r="24" spans="1:65" s="2" customFormat="1" ht="15" customHeight="1">
      <c r="B24" s="99" t="s">
        <v>23</v>
      </c>
      <c r="C24" s="100"/>
      <c r="D24" s="100"/>
      <c r="E24" s="100"/>
      <c r="F24" s="100"/>
      <c r="G24" s="85">
        <f t="shared" si="1"/>
        <v>8528</v>
      </c>
      <c r="H24" s="85"/>
      <c r="I24" s="85"/>
      <c r="J24" s="85"/>
      <c r="K24" s="86"/>
      <c r="L24" s="101">
        <v>1305</v>
      </c>
      <c r="M24" s="97"/>
      <c r="N24" s="97"/>
      <c r="O24" s="98"/>
      <c r="P24" s="102">
        <v>1768</v>
      </c>
      <c r="Q24" s="103"/>
      <c r="R24" s="103"/>
      <c r="S24" s="104"/>
      <c r="T24" s="101">
        <v>4357</v>
      </c>
      <c r="U24" s="101"/>
      <c r="V24" s="101"/>
      <c r="W24" s="101"/>
      <c r="X24" s="101"/>
      <c r="Y24" s="101">
        <v>1098</v>
      </c>
      <c r="Z24" s="101"/>
      <c r="AA24" s="101"/>
      <c r="AB24" s="101"/>
      <c r="AC24" s="101"/>
      <c r="AD24" s="90">
        <f t="shared" si="2"/>
        <v>23526</v>
      </c>
      <c r="AE24" s="85"/>
      <c r="AF24" s="85"/>
      <c r="AG24" s="85"/>
      <c r="AH24" s="86"/>
      <c r="AI24" s="101">
        <v>10260</v>
      </c>
      <c r="AJ24" s="97"/>
      <c r="AK24" s="97"/>
      <c r="AL24" s="97"/>
      <c r="AM24" s="98"/>
      <c r="AN24" s="101">
        <v>9472</v>
      </c>
      <c r="AO24" s="97"/>
      <c r="AP24" s="97"/>
      <c r="AQ24" s="98"/>
      <c r="AR24" s="101">
        <v>3794</v>
      </c>
      <c r="AS24" s="97"/>
      <c r="AT24" s="97"/>
      <c r="AU24" s="98"/>
    </row>
    <row r="25" spans="1:65" s="2" customFormat="1" ht="15" customHeight="1">
      <c r="B25" s="99" t="s">
        <v>24</v>
      </c>
      <c r="C25" s="100"/>
      <c r="D25" s="100"/>
      <c r="E25" s="100"/>
      <c r="F25" s="100"/>
      <c r="G25" s="85">
        <f t="shared" si="1"/>
        <v>1919</v>
      </c>
      <c r="H25" s="85"/>
      <c r="I25" s="85"/>
      <c r="J25" s="85"/>
      <c r="K25" s="86"/>
      <c r="L25" s="101">
        <v>348</v>
      </c>
      <c r="M25" s="97"/>
      <c r="N25" s="97"/>
      <c r="O25" s="98"/>
      <c r="P25" s="102">
        <v>499</v>
      </c>
      <c r="Q25" s="103"/>
      <c r="R25" s="103"/>
      <c r="S25" s="104"/>
      <c r="T25" s="101">
        <v>516</v>
      </c>
      <c r="U25" s="101"/>
      <c r="V25" s="101"/>
      <c r="W25" s="101"/>
      <c r="X25" s="101"/>
      <c r="Y25" s="101">
        <v>556</v>
      </c>
      <c r="Z25" s="101"/>
      <c r="AA25" s="101"/>
      <c r="AB25" s="101"/>
      <c r="AC25" s="101"/>
      <c r="AD25" s="90">
        <f t="shared" si="2"/>
        <v>9166</v>
      </c>
      <c r="AE25" s="85"/>
      <c r="AF25" s="85"/>
      <c r="AG25" s="85"/>
      <c r="AH25" s="86"/>
      <c r="AI25" s="101">
        <v>4243</v>
      </c>
      <c r="AJ25" s="97"/>
      <c r="AK25" s="97"/>
      <c r="AL25" s="97"/>
      <c r="AM25" s="98"/>
      <c r="AN25" s="101">
        <v>4523</v>
      </c>
      <c r="AO25" s="97"/>
      <c r="AP25" s="97"/>
      <c r="AQ25" s="98"/>
      <c r="AR25" s="101">
        <v>400</v>
      </c>
      <c r="AS25" s="97"/>
      <c r="AT25" s="97"/>
      <c r="AU25" s="98"/>
    </row>
    <row r="26" spans="1:65" s="2" customFormat="1" ht="15" customHeight="1">
      <c r="B26" s="99" t="s">
        <v>25</v>
      </c>
      <c r="C26" s="100"/>
      <c r="D26" s="100"/>
      <c r="E26" s="100"/>
      <c r="F26" s="100"/>
      <c r="G26" s="85">
        <f t="shared" si="1"/>
        <v>7290</v>
      </c>
      <c r="H26" s="85"/>
      <c r="I26" s="85"/>
      <c r="J26" s="85"/>
      <c r="K26" s="86"/>
      <c r="L26" s="101">
        <v>986</v>
      </c>
      <c r="M26" s="97"/>
      <c r="N26" s="97"/>
      <c r="O26" s="98"/>
      <c r="P26" s="102">
        <v>1689</v>
      </c>
      <c r="Q26" s="103"/>
      <c r="R26" s="103"/>
      <c r="S26" s="104"/>
      <c r="T26" s="101">
        <v>3397</v>
      </c>
      <c r="U26" s="101"/>
      <c r="V26" s="101"/>
      <c r="W26" s="101"/>
      <c r="X26" s="101"/>
      <c r="Y26" s="101">
        <v>1218</v>
      </c>
      <c r="Z26" s="101"/>
      <c r="AA26" s="101"/>
      <c r="AB26" s="101"/>
      <c r="AC26" s="101"/>
      <c r="AD26" s="90">
        <f t="shared" si="2"/>
        <v>27877</v>
      </c>
      <c r="AE26" s="85"/>
      <c r="AF26" s="85"/>
      <c r="AG26" s="85"/>
      <c r="AH26" s="86"/>
      <c r="AI26" s="101">
        <v>14211</v>
      </c>
      <c r="AJ26" s="97"/>
      <c r="AK26" s="97"/>
      <c r="AL26" s="97"/>
      <c r="AM26" s="98"/>
      <c r="AN26" s="101">
        <v>9098</v>
      </c>
      <c r="AO26" s="97"/>
      <c r="AP26" s="97"/>
      <c r="AQ26" s="98"/>
      <c r="AR26" s="101">
        <v>4568</v>
      </c>
      <c r="AS26" s="97"/>
      <c r="AT26" s="97"/>
      <c r="AU26" s="98"/>
    </row>
    <row r="27" spans="1:65" s="2" customFormat="1" ht="15" customHeight="1">
      <c r="B27" s="105" t="s">
        <v>26</v>
      </c>
      <c r="C27" s="106"/>
      <c r="D27" s="106"/>
      <c r="E27" s="106"/>
      <c r="F27" s="106"/>
      <c r="G27" s="107">
        <f t="shared" si="1"/>
        <v>6822</v>
      </c>
      <c r="H27" s="108"/>
      <c r="I27" s="108"/>
      <c r="J27" s="108"/>
      <c r="K27" s="109"/>
      <c r="L27" s="110">
        <v>1381</v>
      </c>
      <c r="M27" s="111"/>
      <c r="N27" s="111"/>
      <c r="O27" s="112"/>
      <c r="P27" s="113">
        <v>1287</v>
      </c>
      <c r="Q27" s="114"/>
      <c r="R27" s="114"/>
      <c r="S27" s="115"/>
      <c r="T27" s="110">
        <v>3052</v>
      </c>
      <c r="U27" s="110"/>
      <c r="V27" s="110"/>
      <c r="W27" s="110"/>
      <c r="X27" s="110"/>
      <c r="Y27" s="110">
        <v>1102</v>
      </c>
      <c r="Z27" s="110"/>
      <c r="AA27" s="110"/>
      <c r="AB27" s="110"/>
      <c r="AC27" s="110"/>
      <c r="AD27" s="107">
        <f t="shared" si="2"/>
        <v>22801</v>
      </c>
      <c r="AE27" s="108"/>
      <c r="AF27" s="108"/>
      <c r="AG27" s="108"/>
      <c r="AH27" s="109"/>
      <c r="AI27" s="110">
        <v>13965</v>
      </c>
      <c r="AJ27" s="111"/>
      <c r="AK27" s="111"/>
      <c r="AL27" s="111"/>
      <c r="AM27" s="112"/>
      <c r="AN27" s="110">
        <v>8396</v>
      </c>
      <c r="AO27" s="111"/>
      <c r="AP27" s="111"/>
      <c r="AQ27" s="112"/>
      <c r="AR27" s="110">
        <v>440</v>
      </c>
      <c r="AS27" s="111"/>
      <c r="AT27" s="111"/>
      <c r="AU27" s="112"/>
    </row>
    <row r="28" spans="1:65" s="2" customFormat="1">
      <c r="A28" s="29"/>
      <c r="B28" s="54"/>
      <c r="C28" s="54"/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116" t="s">
        <v>27</v>
      </c>
      <c r="AF28" s="116"/>
      <c r="AG28" s="116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56"/>
      <c r="AV28" s="44"/>
      <c r="AW28" s="44"/>
    </row>
    <row r="29" spans="1:65" s="2" customFormat="1" ht="12" customHeight="1">
      <c r="A29" s="29"/>
      <c r="B29" s="54"/>
      <c r="C29" s="54"/>
      <c r="D29" s="5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7"/>
      <c r="S29" s="57"/>
      <c r="T29" s="57"/>
      <c r="U29" s="57"/>
      <c r="V29" s="57"/>
      <c r="W29" s="57"/>
      <c r="X29" s="57"/>
      <c r="Y29" s="57"/>
      <c r="Z29" s="57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44"/>
      <c r="AW29" s="44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</row>
    <row r="30" spans="1:65" s="2" customFormat="1">
      <c r="A30" s="3" t="s">
        <v>28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8"/>
      <c r="AT30" s="59"/>
      <c r="AU30" s="60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2" customFormat="1" ht="12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61"/>
      <c r="AF31" s="61"/>
      <c r="AG31" s="56"/>
      <c r="AH31" s="56"/>
      <c r="AI31" s="61" t="s">
        <v>4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56"/>
    </row>
    <row r="32" spans="1:65" s="2" customFormat="1" ht="15" customHeight="1">
      <c r="B32" s="118" t="s">
        <v>5</v>
      </c>
      <c r="C32" s="118"/>
      <c r="D32" s="118"/>
      <c r="E32" s="118"/>
      <c r="F32" s="118"/>
      <c r="G32" s="119" t="s">
        <v>6</v>
      </c>
      <c r="H32" s="120"/>
      <c r="I32" s="120"/>
      <c r="J32" s="120"/>
      <c r="K32" s="120"/>
      <c r="L32" s="120"/>
      <c r="M32" s="120"/>
      <c r="N32" s="120"/>
      <c r="O32" s="120"/>
      <c r="P32" s="121"/>
      <c r="Q32" s="121"/>
      <c r="R32" s="121"/>
      <c r="S32" s="121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2" t="s">
        <v>7</v>
      </c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9"/>
    </row>
    <row r="33" spans="2:47" s="2" customFormat="1" ht="13.5" customHeight="1">
      <c r="B33" s="123"/>
      <c r="C33" s="123"/>
      <c r="D33" s="123"/>
      <c r="E33" s="123"/>
      <c r="F33" s="123"/>
      <c r="G33" s="172" t="s">
        <v>8</v>
      </c>
      <c r="H33" s="173"/>
      <c r="I33" s="173"/>
      <c r="J33" s="173"/>
      <c r="K33" s="173"/>
      <c r="L33" s="162" t="s">
        <v>9</v>
      </c>
      <c r="M33" s="162"/>
      <c r="N33" s="162"/>
      <c r="O33" s="163"/>
      <c r="P33" s="166" t="s">
        <v>10</v>
      </c>
      <c r="Q33" s="167"/>
      <c r="R33" s="83"/>
      <c r="S33" s="84"/>
      <c r="T33" s="106" t="s">
        <v>11</v>
      </c>
      <c r="U33" s="105"/>
      <c r="V33" s="105"/>
      <c r="W33" s="105"/>
      <c r="X33" s="105"/>
      <c r="Y33" s="105" t="s">
        <v>12</v>
      </c>
      <c r="Z33" s="105"/>
      <c r="AA33" s="105"/>
      <c r="AB33" s="105"/>
      <c r="AC33" s="105"/>
      <c r="AD33" s="174" t="s">
        <v>8</v>
      </c>
      <c r="AE33" s="175"/>
      <c r="AF33" s="175"/>
      <c r="AG33" s="175"/>
      <c r="AH33" s="175"/>
      <c r="AI33" s="170" t="s">
        <v>114</v>
      </c>
      <c r="AJ33" s="171"/>
      <c r="AK33" s="171"/>
      <c r="AL33" s="171"/>
      <c r="AM33" s="171"/>
      <c r="AN33" s="170" t="s">
        <v>14</v>
      </c>
      <c r="AO33" s="171"/>
      <c r="AP33" s="171"/>
      <c r="AQ33" s="171"/>
      <c r="AR33" s="170" t="s">
        <v>15</v>
      </c>
      <c r="AS33" s="171"/>
      <c r="AT33" s="171"/>
      <c r="AU33" s="171"/>
    </row>
    <row r="34" spans="2:47" s="41" customFormat="1">
      <c r="B34" s="124" t="s">
        <v>16</v>
      </c>
      <c r="C34" s="124"/>
      <c r="D34" s="124"/>
      <c r="E34" s="124"/>
      <c r="F34" s="124"/>
      <c r="G34" s="174"/>
      <c r="H34" s="175"/>
      <c r="I34" s="175"/>
      <c r="J34" s="175"/>
      <c r="K34" s="175"/>
      <c r="L34" s="164"/>
      <c r="M34" s="164"/>
      <c r="N34" s="164"/>
      <c r="O34" s="165"/>
      <c r="P34" s="168"/>
      <c r="Q34" s="169"/>
      <c r="R34" s="169"/>
      <c r="S34" s="95"/>
      <c r="T34" s="176"/>
      <c r="U34" s="170"/>
      <c r="V34" s="170"/>
      <c r="W34" s="170"/>
      <c r="X34" s="170"/>
      <c r="Y34" s="170"/>
      <c r="Z34" s="170"/>
      <c r="AA34" s="170"/>
      <c r="AB34" s="170"/>
      <c r="AC34" s="170"/>
      <c r="AD34" s="174"/>
      <c r="AE34" s="175"/>
      <c r="AF34" s="175"/>
      <c r="AG34" s="175"/>
      <c r="AH34" s="175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2:47" s="2" customFormat="1" ht="15" customHeight="1">
      <c r="B35" s="123" t="s">
        <v>138</v>
      </c>
      <c r="C35" s="93"/>
      <c r="D35" s="93"/>
      <c r="E35" s="93"/>
      <c r="F35" s="93"/>
      <c r="G35" s="125">
        <v>33895</v>
      </c>
      <c r="H35" s="126"/>
      <c r="I35" s="126"/>
      <c r="J35" s="126"/>
      <c r="K35" s="127"/>
      <c r="L35" s="125">
        <v>4384</v>
      </c>
      <c r="M35" s="126"/>
      <c r="N35" s="126"/>
      <c r="O35" s="127"/>
      <c r="P35" s="125">
        <v>10503</v>
      </c>
      <c r="Q35" s="126"/>
      <c r="R35" s="126"/>
      <c r="S35" s="127"/>
      <c r="T35" s="125">
        <v>13451</v>
      </c>
      <c r="U35" s="125"/>
      <c r="V35" s="125"/>
      <c r="W35" s="125"/>
      <c r="X35" s="125"/>
      <c r="Y35" s="125">
        <v>5557</v>
      </c>
      <c r="Z35" s="125"/>
      <c r="AA35" s="125"/>
      <c r="AB35" s="125"/>
      <c r="AC35" s="128"/>
      <c r="AD35" s="126">
        <v>121286</v>
      </c>
      <c r="AE35" s="126"/>
      <c r="AF35" s="126"/>
      <c r="AG35" s="126"/>
      <c r="AH35" s="127"/>
      <c r="AI35" s="125">
        <v>64286</v>
      </c>
      <c r="AJ35" s="126"/>
      <c r="AK35" s="126"/>
      <c r="AL35" s="126"/>
      <c r="AM35" s="127"/>
      <c r="AN35" s="125">
        <v>52067</v>
      </c>
      <c r="AO35" s="126"/>
      <c r="AP35" s="126"/>
      <c r="AQ35" s="127"/>
      <c r="AR35" s="125">
        <v>4933</v>
      </c>
      <c r="AS35" s="126"/>
      <c r="AT35" s="126"/>
      <c r="AU35" s="127"/>
    </row>
    <row r="36" spans="2:47" s="2" customFormat="1" ht="15" customHeight="1">
      <c r="B36" s="123" t="s">
        <v>122</v>
      </c>
      <c r="C36" s="93"/>
      <c r="D36" s="93"/>
      <c r="E36" s="93"/>
      <c r="F36" s="93"/>
      <c r="G36" s="125">
        <v>31195</v>
      </c>
      <c r="H36" s="126"/>
      <c r="I36" s="126"/>
      <c r="J36" s="126"/>
      <c r="K36" s="127"/>
      <c r="L36" s="129">
        <v>4255</v>
      </c>
      <c r="M36" s="130"/>
      <c r="N36" s="130"/>
      <c r="O36" s="131"/>
      <c r="P36" s="129">
        <v>10599</v>
      </c>
      <c r="Q36" s="130"/>
      <c r="R36" s="130"/>
      <c r="S36" s="131"/>
      <c r="T36" s="129">
        <v>11134</v>
      </c>
      <c r="U36" s="129"/>
      <c r="V36" s="129"/>
      <c r="W36" s="129"/>
      <c r="X36" s="129"/>
      <c r="Y36" s="129">
        <v>5207</v>
      </c>
      <c r="Z36" s="129"/>
      <c r="AA36" s="129"/>
      <c r="AB36" s="129"/>
      <c r="AC36" s="132"/>
      <c r="AD36" s="126">
        <v>121286</v>
      </c>
      <c r="AE36" s="126"/>
      <c r="AF36" s="126"/>
      <c r="AG36" s="126"/>
      <c r="AH36" s="127"/>
      <c r="AI36" s="129">
        <v>62570</v>
      </c>
      <c r="AJ36" s="130"/>
      <c r="AK36" s="130"/>
      <c r="AL36" s="130"/>
      <c r="AM36" s="131"/>
      <c r="AN36" s="129">
        <v>53783</v>
      </c>
      <c r="AO36" s="130"/>
      <c r="AP36" s="130"/>
      <c r="AQ36" s="131"/>
      <c r="AR36" s="129">
        <v>4933</v>
      </c>
      <c r="AS36" s="130"/>
      <c r="AT36" s="130"/>
      <c r="AU36" s="131"/>
    </row>
    <row r="37" spans="2:47" s="2" customFormat="1" ht="15" customHeight="1">
      <c r="B37" s="123" t="s">
        <v>124</v>
      </c>
      <c r="C37" s="93"/>
      <c r="D37" s="93"/>
      <c r="E37" s="93"/>
      <c r="F37" s="93"/>
      <c r="G37" s="125">
        <v>31178</v>
      </c>
      <c r="H37" s="126"/>
      <c r="I37" s="126"/>
      <c r="J37" s="126"/>
      <c r="K37" s="127"/>
      <c r="L37" s="129">
        <v>4255</v>
      </c>
      <c r="M37" s="130"/>
      <c r="N37" s="130"/>
      <c r="O37" s="131"/>
      <c r="P37" s="129">
        <v>10599</v>
      </c>
      <c r="Q37" s="130"/>
      <c r="R37" s="130"/>
      <c r="S37" s="131"/>
      <c r="T37" s="129">
        <v>11117</v>
      </c>
      <c r="U37" s="130"/>
      <c r="V37" s="130"/>
      <c r="W37" s="130"/>
      <c r="X37" s="131"/>
      <c r="Y37" s="129">
        <v>5207</v>
      </c>
      <c r="Z37" s="130"/>
      <c r="AA37" s="130"/>
      <c r="AB37" s="130"/>
      <c r="AC37" s="131"/>
      <c r="AD37" s="126">
        <v>121286</v>
      </c>
      <c r="AE37" s="126"/>
      <c r="AF37" s="126"/>
      <c r="AG37" s="126"/>
      <c r="AH37" s="127"/>
      <c r="AI37" s="129">
        <v>62570</v>
      </c>
      <c r="AJ37" s="130"/>
      <c r="AK37" s="130"/>
      <c r="AL37" s="130"/>
      <c r="AM37" s="131"/>
      <c r="AN37" s="129">
        <v>53783</v>
      </c>
      <c r="AO37" s="130"/>
      <c r="AP37" s="130"/>
      <c r="AQ37" s="131"/>
      <c r="AR37" s="129">
        <v>4933</v>
      </c>
      <c r="AS37" s="130"/>
      <c r="AT37" s="130"/>
      <c r="AU37" s="131"/>
    </row>
    <row r="38" spans="2:47" s="2" customFormat="1" ht="15" customHeight="1">
      <c r="B38" s="123" t="s">
        <v>132</v>
      </c>
      <c r="C38" s="93"/>
      <c r="D38" s="93"/>
      <c r="E38" s="93"/>
      <c r="F38" s="93"/>
      <c r="G38" s="125">
        <v>31178</v>
      </c>
      <c r="H38" s="126"/>
      <c r="I38" s="126"/>
      <c r="J38" s="126"/>
      <c r="K38" s="127"/>
      <c r="L38" s="129">
        <v>4255</v>
      </c>
      <c r="M38" s="130"/>
      <c r="N38" s="130"/>
      <c r="O38" s="131"/>
      <c r="P38" s="129">
        <v>10599</v>
      </c>
      <c r="Q38" s="130"/>
      <c r="R38" s="130"/>
      <c r="S38" s="131"/>
      <c r="T38" s="129">
        <v>11117</v>
      </c>
      <c r="U38" s="130"/>
      <c r="V38" s="130"/>
      <c r="W38" s="130"/>
      <c r="X38" s="131"/>
      <c r="Y38" s="129">
        <v>5207</v>
      </c>
      <c r="Z38" s="130"/>
      <c r="AA38" s="130"/>
      <c r="AB38" s="130"/>
      <c r="AC38" s="131"/>
      <c r="AD38" s="126">
        <v>121286</v>
      </c>
      <c r="AE38" s="126"/>
      <c r="AF38" s="126"/>
      <c r="AG38" s="126"/>
      <c r="AH38" s="127"/>
      <c r="AI38" s="129">
        <v>62570</v>
      </c>
      <c r="AJ38" s="130"/>
      <c r="AK38" s="130"/>
      <c r="AL38" s="130"/>
      <c r="AM38" s="131"/>
      <c r="AN38" s="129">
        <v>53783</v>
      </c>
      <c r="AO38" s="130"/>
      <c r="AP38" s="130"/>
      <c r="AQ38" s="131"/>
      <c r="AR38" s="129">
        <v>4933</v>
      </c>
      <c r="AS38" s="130"/>
      <c r="AT38" s="130"/>
      <c r="AU38" s="131"/>
    </row>
    <row r="39" spans="2:47" s="2" customFormat="1" ht="15" customHeight="1">
      <c r="B39" s="123" t="s">
        <v>136</v>
      </c>
      <c r="C39" s="93"/>
      <c r="D39" s="93"/>
      <c r="E39" s="93"/>
      <c r="F39" s="93"/>
      <c r="G39" s="125">
        <f>SUM(L39:AC39)</f>
        <v>31178</v>
      </c>
      <c r="H39" s="126"/>
      <c r="I39" s="126"/>
      <c r="J39" s="126"/>
      <c r="K39" s="127"/>
      <c r="L39" s="129">
        <f>SUM(L41:O44)</f>
        <v>4462</v>
      </c>
      <c r="M39" s="130"/>
      <c r="N39" s="130"/>
      <c r="O39" s="131"/>
      <c r="P39" s="129">
        <f>SUM(P41:S44)</f>
        <v>8987</v>
      </c>
      <c r="Q39" s="130"/>
      <c r="R39" s="130"/>
      <c r="S39" s="131"/>
      <c r="T39" s="129">
        <f>SUM(T41:X44)</f>
        <v>12522</v>
      </c>
      <c r="U39" s="129"/>
      <c r="V39" s="129"/>
      <c r="W39" s="129"/>
      <c r="X39" s="129"/>
      <c r="Y39" s="129">
        <f>SUM(Y41:AC44)</f>
        <v>5207</v>
      </c>
      <c r="Z39" s="129"/>
      <c r="AA39" s="129"/>
      <c r="AB39" s="129"/>
      <c r="AC39" s="132"/>
      <c r="AD39" s="126">
        <f>SUM(AI39:AU39)</f>
        <v>121286</v>
      </c>
      <c r="AE39" s="126"/>
      <c r="AF39" s="126"/>
      <c r="AG39" s="126"/>
      <c r="AH39" s="127"/>
      <c r="AI39" s="129">
        <f>SUM(AI41:AM44)</f>
        <v>62570</v>
      </c>
      <c r="AJ39" s="130"/>
      <c r="AK39" s="130"/>
      <c r="AL39" s="130"/>
      <c r="AM39" s="131"/>
      <c r="AN39" s="129">
        <f>SUM(AN41:AQ44)</f>
        <v>53783</v>
      </c>
      <c r="AO39" s="130"/>
      <c r="AP39" s="130"/>
      <c r="AQ39" s="131"/>
      <c r="AR39" s="129">
        <f>SUM(AR41:AU44)</f>
        <v>4933</v>
      </c>
      <c r="AS39" s="130"/>
      <c r="AT39" s="130"/>
      <c r="AU39" s="131"/>
    </row>
    <row r="40" spans="2:47" s="2" customFormat="1" ht="15" customHeight="1">
      <c r="B40" s="133" t="s">
        <v>137</v>
      </c>
      <c r="C40" s="133"/>
      <c r="D40" s="133"/>
      <c r="E40" s="133"/>
      <c r="F40" s="133"/>
      <c r="G40" s="133"/>
      <c r="H40" s="133"/>
      <c r="I40" s="62"/>
      <c r="J40" s="62"/>
      <c r="K40" s="62"/>
      <c r="L40" s="63"/>
      <c r="M40" s="63"/>
      <c r="N40" s="63"/>
      <c r="O40" s="63"/>
      <c r="P40" s="64"/>
      <c r="Q40" s="64"/>
      <c r="R40" s="64"/>
      <c r="S40" s="64"/>
      <c r="T40" s="63"/>
      <c r="U40" s="63"/>
      <c r="V40" s="63"/>
      <c r="W40" s="63"/>
      <c r="X40" s="53"/>
      <c r="Y40" s="63"/>
      <c r="Z40" s="63"/>
      <c r="AA40" s="63"/>
      <c r="AB40" s="63"/>
      <c r="AC40" s="5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</row>
    <row r="41" spans="2:47" s="2" customFormat="1" ht="15" customHeight="1">
      <c r="B41" s="99" t="s">
        <v>29</v>
      </c>
      <c r="C41" s="100"/>
      <c r="D41" s="100"/>
      <c r="E41" s="100"/>
      <c r="F41" s="100"/>
      <c r="G41" s="134">
        <f>SUM(L41:AC41)</f>
        <v>9624</v>
      </c>
      <c r="H41" s="134"/>
      <c r="I41" s="134"/>
      <c r="J41" s="134"/>
      <c r="K41" s="134"/>
      <c r="L41" s="135">
        <v>1494</v>
      </c>
      <c r="M41" s="135"/>
      <c r="N41" s="135"/>
      <c r="O41" s="135"/>
      <c r="P41" s="136">
        <v>2546</v>
      </c>
      <c r="Q41" s="136"/>
      <c r="R41" s="136"/>
      <c r="S41" s="136"/>
      <c r="T41" s="101">
        <v>4299</v>
      </c>
      <c r="U41" s="101"/>
      <c r="V41" s="101"/>
      <c r="W41" s="101"/>
      <c r="X41" s="101"/>
      <c r="Y41" s="101">
        <v>1285</v>
      </c>
      <c r="Z41" s="101"/>
      <c r="AA41" s="101"/>
      <c r="AB41" s="101"/>
      <c r="AC41" s="101"/>
      <c r="AD41" s="134">
        <f>SUM(AI41:AU41)</f>
        <v>29121</v>
      </c>
      <c r="AE41" s="134"/>
      <c r="AF41" s="134"/>
      <c r="AG41" s="134"/>
      <c r="AH41" s="134"/>
      <c r="AI41" s="135">
        <v>15731</v>
      </c>
      <c r="AJ41" s="135"/>
      <c r="AK41" s="135"/>
      <c r="AL41" s="135"/>
      <c r="AM41" s="135"/>
      <c r="AN41" s="135">
        <v>10203</v>
      </c>
      <c r="AO41" s="135"/>
      <c r="AP41" s="135"/>
      <c r="AQ41" s="135"/>
      <c r="AR41" s="135">
        <v>3187</v>
      </c>
      <c r="AS41" s="135"/>
      <c r="AT41" s="135"/>
      <c r="AU41" s="135"/>
    </row>
    <row r="42" spans="2:47" s="2" customFormat="1" ht="15" customHeight="1">
      <c r="B42" s="99" t="s">
        <v>19</v>
      </c>
      <c r="C42" s="100"/>
      <c r="D42" s="100"/>
      <c r="E42" s="100"/>
      <c r="F42" s="100"/>
      <c r="G42" s="134">
        <f t="shared" ref="G42:G44" si="3">SUM(L42:AC42)</f>
        <v>7276</v>
      </c>
      <c r="H42" s="134"/>
      <c r="I42" s="134"/>
      <c r="J42" s="134"/>
      <c r="K42" s="134"/>
      <c r="L42" s="135">
        <v>1247</v>
      </c>
      <c r="M42" s="135"/>
      <c r="N42" s="135"/>
      <c r="O42" s="135"/>
      <c r="P42" s="136">
        <v>1830</v>
      </c>
      <c r="Q42" s="136"/>
      <c r="R42" s="136"/>
      <c r="S42" s="136"/>
      <c r="T42" s="101">
        <v>2674</v>
      </c>
      <c r="U42" s="101"/>
      <c r="V42" s="101"/>
      <c r="W42" s="101"/>
      <c r="X42" s="101"/>
      <c r="Y42" s="101">
        <v>1525</v>
      </c>
      <c r="Z42" s="101"/>
      <c r="AA42" s="101"/>
      <c r="AB42" s="101"/>
      <c r="AC42" s="101"/>
      <c r="AD42" s="134">
        <f t="shared" ref="AD42:AD44" si="4">SUM(AI42:AU42)</f>
        <v>25808</v>
      </c>
      <c r="AE42" s="134"/>
      <c r="AF42" s="134"/>
      <c r="AG42" s="134"/>
      <c r="AH42" s="134"/>
      <c r="AI42" s="135">
        <v>13036</v>
      </c>
      <c r="AJ42" s="135"/>
      <c r="AK42" s="135"/>
      <c r="AL42" s="135"/>
      <c r="AM42" s="135"/>
      <c r="AN42" s="135">
        <v>12772</v>
      </c>
      <c r="AO42" s="135"/>
      <c r="AP42" s="135"/>
      <c r="AQ42" s="135"/>
      <c r="AR42" s="96">
        <v>0</v>
      </c>
      <c r="AS42" s="97"/>
      <c r="AT42" s="97"/>
      <c r="AU42" s="98"/>
    </row>
    <row r="43" spans="2:47" s="2" customFormat="1" ht="15" customHeight="1">
      <c r="B43" s="99" t="s">
        <v>30</v>
      </c>
      <c r="C43" s="100"/>
      <c r="D43" s="100"/>
      <c r="E43" s="100"/>
      <c r="F43" s="100"/>
      <c r="G43" s="134">
        <f t="shared" si="3"/>
        <v>7867</v>
      </c>
      <c r="H43" s="134"/>
      <c r="I43" s="134"/>
      <c r="J43" s="134"/>
      <c r="K43" s="134"/>
      <c r="L43" s="135">
        <v>889</v>
      </c>
      <c r="M43" s="135"/>
      <c r="N43" s="135"/>
      <c r="O43" s="135"/>
      <c r="P43" s="136">
        <v>2477</v>
      </c>
      <c r="Q43" s="136"/>
      <c r="R43" s="136"/>
      <c r="S43" s="136"/>
      <c r="T43" s="101">
        <v>3224</v>
      </c>
      <c r="U43" s="101"/>
      <c r="V43" s="101"/>
      <c r="W43" s="101"/>
      <c r="X43" s="101"/>
      <c r="Y43" s="101">
        <v>1277</v>
      </c>
      <c r="Z43" s="101"/>
      <c r="AA43" s="101"/>
      <c r="AB43" s="101"/>
      <c r="AC43" s="101"/>
      <c r="AD43" s="134">
        <f t="shared" si="4"/>
        <v>35703</v>
      </c>
      <c r="AE43" s="134"/>
      <c r="AF43" s="134"/>
      <c r="AG43" s="134"/>
      <c r="AH43" s="134"/>
      <c r="AI43" s="135">
        <v>19448</v>
      </c>
      <c r="AJ43" s="135"/>
      <c r="AK43" s="135"/>
      <c r="AL43" s="135"/>
      <c r="AM43" s="135"/>
      <c r="AN43" s="135">
        <v>15663</v>
      </c>
      <c r="AO43" s="135"/>
      <c r="AP43" s="135"/>
      <c r="AQ43" s="135"/>
      <c r="AR43" s="135">
        <v>592</v>
      </c>
      <c r="AS43" s="135"/>
      <c r="AT43" s="135"/>
      <c r="AU43" s="135"/>
    </row>
    <row r="44" spans="2:47" s="2" customFormat="1" ht="15" customHeight="1">
      <c r="B44" s="105" t="s">
        <v>31</v>
      </c>
      <c r="C44" s="106"/>
      <c r="D44" s="106"/>
      <c r="E44" s="106"/>
      <c r="F44" s="106"/>
      <c r="G44" s="138">
        <f t="shared" si="3"/>
        <v>6411</v>
      </c>
      <c r="H44" s="138"/>
      <c r="I44" s="138"/>
      <c r="J44" s="138"/>
      <c r="K44" s="138"/>
      <c r="L44" s="139">
        <v>832</v>
      </c>
      <c r="M44" s="139"/>
      <c r="N44" s="139"/>
      <c r="O44" s="139"/>
      <c r="P44" s="137">
        <v>2134</v>
      </c>
      <c r="Q44" s="137"/>
      <c r="R44" s="137"/>
      <c r="S44" s="137"/>
      <c r="T44" s="110">
        <v>2325</v>
      </c>
      <c r="U44" s="110"/>
      <c r="V44" s="110"/>
      <c r="W44" s="110"/>
      <c r="X44" s="110"/>
      <c r="Y44" s="110">
        <v>1120</v>
      </c>
      <c r="Z44" s="110"/>
      <c r="AA44" s="110"/>
      <c r="AB44" s="110"/>
      <c r="AC44" s="110"/>
      <c r="AD44" s="138">
        <f t="shared" si="4"/>
        <v>30654</v>
      </c>
      <c r="AE44" s="138"/>
      <c r="AF44" s="138"/>
      <c r="AG44" s="138"/>
      <c r="AH44" s="138"/>
      <c r="AI44" s="139">
        <v>14355</v>
      </c>
      <c r="AJ44" s="139"/>
      <c r="AK44" s="139"/>
      <c r="AL44" s="139"/>
      <c r="AM44" s="139"/>
      <c r="AN44" s="139">
        <v>15145</v>
      </c>
      <c r="AO44" s="139"/>
      <c r="AP44" s="139"/>
      <c r="AQ44" s="139"/>
      <c r="AR44" s="139">
        <v>1154</v>
      </c>
      <c r="AS44" s="139"/>
      <c r="AT44" s="139"/>
      <c r="AU44" s="139"/>
    </row>
    <row r="45" spans="2:47" s="2" customFormat="1" ht="12" customHeight="1">
      <c r="AE45" s="140" t="s">
        <v>27</v>
      </c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</row>
    <row r="46" spans="2:47" s="2" customFormat="1" ht="12" customHeight="1"/>
    <row r="47" spans="2:47" s="1" customFormat="1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</sheetData>
  <mergeCells count="274">
    <mergeCell ref="AE45:AT45"/>
    <mergeCell ref="A1:AU2"/>
    <mergeCell ref="L10:O11"/>
    <mergeCell ref="P10:S11"/>
    <mergeCell ref="AN10:AQ11"/>
    <mergeCell ref="AR10:AU11"/>
    <mergeCell ref="G10:K11"/>
    <mergeCell ref="T10:X11"/>
    <mergeCell ref="Y10:AC11"/>
    <mergeCell ref="AD10:AH11"/>
    <mergeCell ref="AI10:AM11"/>
    <mergeCell ref="L33:O34"/>
    <mergeCell ref="P33:S34"/>
    <mergeCell ref="AN33:AQ34"/>
    <mergeCell ref="AR33:AU34"/>
    <mergeCell ref="G33:K34"/>
    <mergeCell ref="T33:X34"/>
    <mergeCell ref="Y33:AC34"/>
    <mergeCell ref="AD33:AH34"/>
    <mergeCell ref="AI33:AM34"/>
    <mergeCell ref="AR43:AU43"/>
    <mergeCell ref="B44:F44"/>
    <mergeCell ref="G44:K44"/>
    <mergeCell ref="L44:O44"/>
    <mergeCell ref="P44:S44"/>
    <mergeCell ref="T44:X44"/>
    <mergeCell ref="Y44:AC44"/>
    <mergeCell ref="AD44:AH44"/>
    <mergeCell ref="AI44:AM44"/>
    <mergeCell ref="AN44:AQ44"/>
    <mergeCell ref="AR44:AU44"/>
    <mergeCell ref="B43:F43"/>
    <mergeCell ref="G43:K43"/>
    <mergeCell ref="L43:O43"/>
    <mergeCell ref="P43:S43"/>
    <mergeCell ref="T43:X43"/>
    <mergeCell ref="Y43:AC43"/>
    <mergeCell ref="AD43:AH43"/>
    <mergeCell ref="AI43:AM43"/>
    <mergeCell ref="AN43:AQ43"/>
    <mergeCell ref="AN41:AQ41"/>
    <mergeCell ref="AR41:AU41"/>
    <mergeCell ref="B42:F42"/>
    <mergeCell ref="G42:K42"/>
    <mergeCell ref="L42:O42"/>
    <mergeCell ref="P42:S42"/>
    <mergeCell ref="T42:X42"/>
    <mergeCell ref="Y42:AC42"/>
    <mergeCell ref="AD42:AH42"/>
    <mergeCell ref="AI42:AM42"/>
    <mergeCell ref="AN42:AQ42"/>
    <mergeCell ref="AR42:AU42"/>
    <mergeCell ref="B40:H40"/>
    <mergeCell ref="B41:F41"/>
    <mergeCell ref="G41:K41"/>
    <mergeCell ref="L41:O41"/>
    <mergeCell ref="P41:S41"/>
    <mergeCell ref="T41:X41"/>
    <mergeCell ref="Y41:AC41"/>
    <mergeCell ref="AD41:AH41"/>
    <mergeCell ref="AI41:AM41"/>
    <mergeCell ref="AR38:AU38"/>
    <mergeCell ref="B39:F39"/>
    <mergeCell ref="G39:K39"/>
    <mergeCell ref="L39:O39"/>
    <mergeCell ref="P39:S39"/>
    <mergeCell ref="T39:X39"/>
    <mergeCell ref="Y39:AC39"/>
    <mergeCell ref="AD39:AH39"/>
    <mergeCell ref="AI39:AM39"/>
    <mergeCell ref="AN39:AQ39"/>
    <mergeCell ref="AR39:AU39"/>
    <mergeCell ref="B38:F38"/>
    <mergeCell ref="G38:K38"/>
    <mergeCell ref="L38:O38"/>
    <mergeCell ref="P38:S38"/>
    <mergeCell ref="T38:X38"/>
    <mergeCell ref="Y38:AC38"/>
    <mergeCell ref="AD38:AH38"/>
    <mergeCell ref="AI38:AM38"/>
    <mergeCell ref="AN38:AQ38"/>
    <mergeCell ref="AR36:AU36"/>
    <mergeCell ref="B37:F37"/>
    <mergeCell ref="G37:K37"/>
    <mergeCell ref="L37:O37"/>
    <mergeCell ref="P37:S37"/>
    <mergeCell ref="T37:X37"/>
    <mergeCell ref="Y37:AC37"/>
    <mergeCell ref="AD37:AH37"/>
    <mergeCell ref="AI37:AM37"/>
    <mergeCell ref="AN37:AQ37"/>
    <mergeCell ref="AR37:AU37"/>
    <mergeCell ref="B36:F36"/>
    <mergeCell ref="G36:K36"/>
    <mergeCell ref="L36:O36"/>
    <mergeCell ref="P36:S36"/>
    <mergeCell ref="T36:X36"/>
    <mergeCell ref="Y36:AC36"/>
    <mergeCell ref="AD36:AH36"/>
    <mergeCell ref="AI36:AM36"/>
    <mergeCell ref="AN36:AQ36"/>
    <mergeCell ref="AE28:AT28"/>
    <mergeCell ref="B32:F32"/>
    <mergeCell ref="G32:AC32"/>
    <mergeCell ref="AD32:AU32"/>
    <mergeCell ref="B33:F33"/>
    <mergeCell ref="B34:F34"/>
    <mergeCell ref="B35:F35"/>
    <mergeCell ref="G35:K35"/>
    <mergeCell ref="L35:O35"/>
    <mergeCell ref="P35:S35"/>
    <mergeCell ref="T35:X35"/>
    <mergeCell ref="Y35:AC35"/>
    <mergeCell ref="AD35:AH35"/>
    <mergeCell ref="AI35:AM35"/>
    <mergeCell ref="AN35:AQ35"/>
    <mergeCell ref="AR35:AU35"/>
    <mergeCell ref="AR26:AU26"/>
    <mergeCell ref="B27:F27"/>
    <mergeCell ref="G27:K27"/>
    <mergeCell ref="L27:O27"/>
    <mergeCell ref="P27:S27"/>
    <mergeCell ref="T27:X27"/>
    <mergeCell ref="Y27:AC27"/>
    <mergeCell ref="AD27:AH27"/>
    <mergeCell ref="AI27:AM27"/>
    <mergeCell ref="AN27:AQ27"/>
    <mergeCell ref="AR27:AU27"/>
    <mergeCell ref="B26:F26"/>
    <mergeCell ref="G26:K26"/>
    <mergeCell ref="L26:O26"/>
    <mergeCell ref="P26:S26"/>
    <mergeCell ref="T26:X26"/>
    <mergeCell ref="Y26:AC26"/>
    <mergeCell ref="AD26:AH26"/>
    <mergeCell ref="AI26:AM26"/>
    <mergeCell ref="AN26:AQ26"/>
    <mergeCell ref="AR24:AU24"/>
    <mergeCell ref="B25:F25"/>
    <mergeCell ref="G25:K25"/>
    <mergeCell ref="L25:O25"/>
    <mergeCell ref="P25:S25"/>
    <mergeCell ref="T25:X25"/>
    <mergeCell ref="Y25:AC25"/>
    <mergeCell ref="AD25:AH25"/>
    <mergeCell ref="AI25:AM25"/>
    <mergeCell ref="AN25:AQ25"/>
    <mergeCell ref="AR25:AU25"/>
    <mergeCell ref="B24:F24"/>
    <mergeCell ref="G24:K24"/>
    <mergeCell ref="L24:O24"/>
    <mergeCell ref="P24:S24"/>
    <mergeCell ref="T24:X24"/>
    <mergeCell ref="Y24:AC24"/>
    <mergeCell ref="AD24:AH24"/>
    <mergeCell ref="AI24:AM24"/>
    <mergeCell ref="AN24:AQ24"/>
    <mergeCell ref="AR22:AU22"/>
    <mergeCell ref="B23:F23"/>
    <mergeCell ref="G23:K23"/>
    <mergeCell ref="L23:O23"/>
    <mergeCell ref="P23:S23"/>
    <mergeCell ref="T23:X23"/>
    <mergeCell ref="Y23:AC23"/>
    <mergeCell ref="AD23:AH23"/>
    <mergeCell ref="AI23:AM23"/>
    <mergeCell ref="AN23:AQ23"/>
    <mergeCell ref="AR23:AU23"/>
    <mergeCell ref="B22:F22"/>
    <mergeCell ref="G22:K22"/>
    <mergeCell ref="L22:O22"/>
    <mergeCell ref="P22:S22"/>
    <mergeCell ref="T22:X22"/>
    <mergeCell ref="Y22:AC22"/>
    <mergeCell ref="AD22:AH22"/>
    <mergeCell ref="AI22:AM22"/>
    <mergeCell ref="AN22:AQ22"/>
    <mergeCell ref="AR20:AU20"/>
    <mergeCell ref="B21:F21"/>
    <mergeCell ref="G21:K21"/>
    <mergeCell ref="L21:O21"/>
    <mergeCell ref="P21:S21"/>
    <mergeCell ref="T21:X21"/>
    <mergeCell ref="Y21:AC21"/>
    <mergeCell ref="AD21:AH21"/>
    <mergeCell ref="AI21:AM21"/>
    <mergeCell ref="AN21:AQ21"/>
    <mergeCell ref="AR21:AU21"/>
    <mergeCell ref="B20:F20"/>
    <mergeCell ref="G20:K20"/>
    <mergeCell ref="L20:O20"/>
    <mergeCell ref="P20:S20"/>
    <mergeCell ref="T20:X20"/>
    <mergeCell ref="Y20:AC20"/>
    <mergeCell ref="AD20:AH20"/>
    <mergeCell ref="AI20:AM20"/>
    <mergeCell ref="AN20:AQ20"/>
    <mergeCell ref="AR18:AU18"/>
    <mergeCell ref="B19:F19"/>
    <mergeCell ref="G19:K19"/>
    <mergeCell ref="L19:O19"/>
    <mergeCell ref="P19:S19"/>
    <mergeCell ref="T19:X19"/>
    <mergeCell ref="Y19:AC19"/>
    <mergeCell ref="AD19:AH19"/>
    <mergeCell ref="AI19:AM19"/>
    <mergeCell ref="AN19:AQ19"/>
    <mergeCell ref="AR19:AU19"/>
    <mergeCell ref="B18:F18"/>
    <mergeCell ref="G18:K18"/>
    <mergeCell ref="L18:O18"/>
    <mergeCell ref="P18:S18"/>
    <mergeCell ref="T18:X18"/>
    <mergeCell ref="Y18:AC18"/>
    <mergeCell ref="AD18:AH18"/>
    <mergeCell ref="AI18:AM18"/>
    <mergeCell ref="AN18:AQ18"/>
    <mergeCell ref="AR15:AU15"/>
    <mergeCell ref="B16:F16"/>
    <mergeCell ref="G16:K16"/>
    <mergeCell ref="L16:O16"/>
    <mergeCell ref="P16:S16"/>
    <mergeCell ref="T16:X16"/>
    <mergeCell ref="Y16:AC16"/>
    <mergeCell ref="AD16:AH16"/>
    <mergeCell ref="AI16:AM16"/>
    <mergeCell ref="AN16:AQ16"/>
    <mergeCell ref="AR16:AU16"/>
    <mergeCell ref="B15:F15"/>
    <mergeCell ref="G15:K15"/>
    <mergeCell ref="L15:O15"/>
    <mergeCell ref="P15:S15"/>
    <mergeCell ref="T15:X15"/>
    <mergeCell ref="Y15:AC15"/>
    <mergeCell ref="AD15:AH15"/>
    <mergeCell ref="AI15:AM15"/>
    <mergeCell ref="AN15:AQ15"/>
    <mergeCell ref="AR13:AU13"/>
    <mergeCell ref="B14:F14"/>
    <mergeCell ref="G14:K14"/>
    <mergeCell ref="L14:O14"/>
    <mergeCell ref="P14:S14"/>
    <mergeCell ref="T14:X14"/>
    <mergeCell ref="Y14:AC14"/>
    <mergeCell ref="AD14:AH14"/>
    <mergeCell ref="AI14:AM14"/>
    <mergeCell ref="AN14:AQ14"/>
    <mergeCell ref="AR14:AU14"/>
    <mergeCell ref="B13:F13"/>
    <mergeCell ref="G13:K13"/>
    <mergeCell ref="L13:O13"/>
    <mergeCell ref="P13:S13"/>
    <mergeCell ref="T13:X13"/>
    <mergeCell ref="Y13:AC13"/>
    <mergeCell ref="AD13:AH13"/>
    <mergeCell ref="AI13:AM13"/>
    <mergeCell ref="AN13:AQ13"/>
    <mergeCell ref="A5:AS5"/>
    <mergeCell ref="A7:AS7"/>
    <mergeCell ref="B9:F9"/>
    <mergeCell ref="G9:AC9"/>
    <mergeCell ref="AD9:AU9"/>
    <mergeCell ref="B10:F10"/>
    <mergeCell ref="B11:F11"/>
    <mergeCell ref="B12:F12"/>
    <mergeCell ref="G12:K12"/>
    <mergeCell ref="L12:O12"/>
    <mergeCell ref="P12:S12"/>
    <mergeCell ref="T12:X12"/>
    <mergeCell ref="Y12:AC12"/>
    <mergeCell ref="AD12:AH12"/>
    <mergeCell ref="AI12:AM12"/>
    <mergeCell ref="AN12:AQ12"/>
    <mergeCell ref="AR12:AU12"/>
  </mergeCells>
  <phoneticPr fontId="32"/>
  <pageMargins left="0.75138888888888899" right="0.75138888888888899" top="1" bottom="0.78680555555555598" header="0.51041666666666696" footer="0"/>
  <pageSetup paperSize="9" scale="97" firstPageNumber="64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2"/>
  <sheetViews>
    <sheetView view="pageBreakPreview" topLeftCell="A31" zoomScale="90" zoomScaleNormal="81" zoomScaleSheetLayoutView="90" workbookViewId="0"/>
  </sheetViews>
  <sheetFormatPr defaultColWidth="9" defaultRowHeight="13.5"/>
  <cols>
    <col min="1" max="237" width="1.875" style="1" customWidth="1"/>
    <col min="238" max="256" width="9" style="20"/>
  </cols>
  <sheetData>
    <row r="1" spans="1:256" s="30" customForma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1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0" customFormat="1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1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0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2"/>
      <c r="AT3" s="12"/>
      <c r="AU3" s="1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0" customFormat="1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0" customFormat="1" ht="12" customHeight="1">
      <c r="A5" s="12"/>
      <c r="B5" s="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 t="s">
        <v>34</v>
      </c>
      <c r="AN5" s="16"/>
      <c r="AO5" s="16"/>
      <c r="AP5" s="16"/>
      <c r="AQ5" s="12"/>
      <c r="AR5" s="1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0" customFormat="1" ht="15" customHeight="1">
      <c r="A6" s="4"/>
      <c r="B6" s="177" t="s">
        <v>35</v>
      </c>
      <c r="C6" s="177"/>
      <c r="D6" s="177"/>
      <c r="E6" s="177"/>
      <c r="F6" s="177"/>
      <c r="G6" s="177"/>
      <c r="H6" s="177"/>
      <c r="I6" s="177"/>
      <c r="J6" s="177"/>
      <c r="K6" s="177"/>
      <c r="L6" s="185" t="s">
        <v>125</v>
      </c>
      <c r="M6" s="148"/>
      <c r="N6" s="148"/>
      <c r="O6" s="148"/>
      <c r="P6" s="148"/>
      <c r="Q6" s="148"/>
      <c r="R6" s="149"/>
      <c r="S6" s="186" t="s">
        <v>122</v>
      </c>
      <c r="T6" s="186"/>
      <c r="U6" s="186"/>
      <c r="V6" s="186"/>
      <c r="W6" s="186"/>
      <c r="X6" s="186"/>
      <c r="Y6" s="186"/>
      <c r="Z6" s="186" t="s">
        <v>124</v>
      </c>
      <c r="AA6" s="186"/>
      <c r="AB6" s="186"/>
      <c r="AC6" s="186"/>
      <c r="AD6" s="186"/>
      <c r="AE6" s="186"/>
      <c r="AF6" s="186"/>
      <c r="AG6" s="186" t="s">
        <v>132</v>
      </c>
      <c r="AH6" s="186"/>
      <c r="AI6" s="186"/>
      <c r="AJ6" s="186"/>
      <c r="AK6" s="186"/>
      <c r="AL6" s="186"/>
      <c r="AM6" s="186"/>
      <c r="AN6" s="186" t="s">
        <v>136</v>
      </c>
      <c r="AO6" s="186"/>
      <c r="AP6" s="186"/>
      <c r="AQ6" s="186"/>
      <c r="AR6" s="186"/>
      <c r="AS6" s="186"/>
      <c r="AT6" s="18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0" customFormat="1" ht="15" customHeight="1">
      <c r="A7" s="4"/>
      <c r="B7" s="178" t="s">
        <v>36</v>
      </c>
      <c r="C7" s="178"/>
      <c r="D7" s="178"/>
      <c r="E7" s="178"/>
      <c r="F7" s="178"/>
      <c r="G7" s="178"/>
      <c r="H7" s="178"/>
      <c r="I7" s="178"/>
      <c r="J7" s="178"/>
      <c r="K7" s="178"/>
      <c r="L7" s="150"/>
      <c r="M7" s="151"/>
      <c r="N7" s="151"/>
      <c r="O7" s="151"/>
      <c r="P7" s="151"/>
      <c r="Q7" s="151"/>
      <c r="R7" s="152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0" customFormat="1" ht="15" customHeight="1">
      <c r="A8" s="4"/>
      <c r="B8" s="179" t="s">
        <v>37</v>
      </c>
      <c r="C8" s="179"/>
      <c r="D8" s="179"/>
      <c r="E8" s="179"/>
      <c r="F8" s="179"/>
      <c r="G8" s="179"/>
      <c r="H8" s="179"/>
      <c r="I8" s="179"/>
      <c r="J8" s="179"/>
      <c r="K8" s="179"/>
      <c r="L8" s="180">
        <v>5</v>
      </c>
      <c r="M8" s="181"/>
      <c r="N8" s="181"/>
      <c r="O8" s="181"/>
      <c r="P8" s="181"/>
      <c r="Q8" s="181"/>
      <c r="R8" s="182"/>
      <c r="S8" s="183">
        <v>5</v>
      </c>
      <c r="T8" s="183"/>
      <c r="U8" s="183"/>
      <c r="V8" s="183"/>
      <c r="W8" s="183"/>
      <c r="X8" s="183"/>
      <c r="Y8" s="184"/>
      <c r="Z8" s="183">
        <v>5</v>
      </c>
      <c r="AA8" s="183"/>
      <c r="AB8" s="183"/>
      <c r="AC8" s="183"/>
      <c r="AD8" s="183"/>
      <c r="AE8" s="183"/>
      <c r="AF8" s="184"/>
      <c r="AG8" s="183">
        <v>5</v>
      </c>
      <c r="AH8" s="183"/>
      <c r="AI8" s="183"/>
      <c r="AJ8" s="183"/>
      <c r="AK8" s="183"/>
      <c r="AL8" s="183"/>
      <c r="AM8" s="184"/>
      <c r="AN8" s="183">
        <v>5</v>
      </c>
      <c r="AO8" s="183"/>
      <c r="AP8" s="183"/>
      <c r="AQ8" s="183"/>
      <c r="AR8" s="183"/>
      <c r="AS8" s="183"/>
      <c r="AT8" s="18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0" customFormat="1" ht="15" customHeight="1">
      <c r="A9" s="4"/>
      <c r="B9" s="179" t="s">
        <v>38</v>
      </c>
      <c r="C9" s="179"/>
      <c r="D9" s="179"/>
      <c r="E9" s="179"/>
      <c r="F9" s="179"/>
      <c r="G9" s="179"/>
      <c r="H9" s="179"/>
      <c r="I9" s="179"/>
      <c r="J9" s="179"/>
      <c r="K9" s="179"/>
      <c r="L9" s="180">
        <v>42</v>
      </c>
      <c r="M9" s="181"/>
      <c r="N9" s="181"/>
      <c r="O9" s="181"/>
      <c r="P9" s="181"/>
      <c r="Q9" s="181"/>
      <c r="R9" s="182"/>
      <c r="S9" s="183">
        <v>42</v>
      </c>
      <c r="T9" s="183"/>
      <c r="U9" s="183"/>
      <c r="V9" s="183"/>
      <c r="W9" s="183"/>
      <c r="X9" s="183"/>
      <c r="Y9" s="184"/>
      <c r="Z9" s="183">
        <v>33</v>
      </c>
      <c r="AA9" s="183"/>
      <c r="AB9" s="183"/>
      <c r="AC9" s="183"/>
      <c r="AD9" s="183"/>
      <c r="AE9" s="183"/>
      <c r="AF9" s="184"/>
      <c r="AG9" s="180">
        <v>37</v>
      </c>
      <c r="AH9" s="181"/>
      <c r="AI9" s="181"/>
      <c r="AJ9" s="181"/>
      <c r="AK9" s="181"/>
      <c r="AL9" s="181"/>
      <c r="AM9" s="182"/>
      <c r="AN9" s="180">
        <f>SUM(L33:AO33)</f>
        <v>36</v>
      </c>
      <c r="AO9" s="181"/>
      <c r="AP9" s="181"/>
      <c r="AQ9" s="181"/>
      <c r="AR9" s="181"/>
      <c r="AS9" s="181"/>
      <c r="AT9" s="18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0" customFormat="1" ht="15" customHeight="1">
      <c r="A10" s="4"/>
      <c r="B10" s="190" t="s">
        <v>39</v>
      </c>
      <c r="C10" s="190"/>
      <c r="D10" s="223" t="s">
        <v>40</v>
      </c>
      <c r="E10" s="223"/>
      <c r="F10" s="223"/>
      <c r="G10" s="223"/>
      <c r="H10" s="223"/>
      <c r="I10" s="188" t="s">
        <v>41</v>
      </c>
      <c r="J10" s="188"/>
      <c r="K10" s="188"/>
      <c r="L10" s="189">
        <v>5</v>
      </c>
      <c r="M10" s="183"/>
      <c r="N10" s="183"/>
      <c r="O10" s="183"/>
      <c r="P10" s="183"/>
      <c r="Q10" s="183"/>
      <c r="R10" s="184"/>
      <c r="S10" s="183">
        <v>5</v>
      </c>
      <c r="T10" s="183"/>
      <c r="U10" s="183"/>
      <c r="V10" s="183"/>
      <c r="W10" s="183"/>
      <c r="X10" s="183"/>
      <c r="Y10" s="184"/>
      <c r="Z10" s="183">
        <v>4</v>
      </c>
      <c r="AA10" s="183"/>
      <c r="AB10" s="183"/>
      <c r="AC10" s="183"/>
      <c r="AD10" s="183"/>
      <c r="AE10" s="183"/>
      <c r="AF10" s="184"/>
      <c r="AG10" s="189">
        <v>5</v>
      </c>
      <c r="AH10" s="183"/>
      <c r="AI10" s="183"/>
      <c r="AJ10" s="183"/>
      <c r="AK10" s="183"/>
      <c r="AL10" s="183"/>
      <c r="AM10" s="184"/>
      <c r="AN10" s="189">
        <v>5</v>
      </c>
      <c r="AO10" s="183"/>
      <c r="AP10" s="183"/>
      <c r="AQ10" s="183"/>
      <c r="AR10" s="183"/>
      <c r="AS10" s="183"/>
      <c r="AT10" s="18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0" customFormat="1" ht="15" customHeight="1">
      <c r="A11" s="4"/>
      <c r="B11" s="190"/>
      <c r="C11" s="190"/>
      <c r="D11" s="223"/>
      <c r="E11" s="223"/>
      <c r="F11" s="223"/>
      <c r="G11" s="223"/>
      <c r="H11" s="223"/>
      <c r="I11" s="191" t="s">
        <v>42</v>
      </c>
      <c r="J11" s="191"/>
      <c r="K11" s="191"/>
      <c r="L11" s="192">
        <v>54</v>
      </c>
      <c r="M11" s="193"/>
      <c r="N11" s="193"/>
      <c r="O11" s="193"/>
      <c r="P11" s="193"/>
      <c r="Q11" s="193"/>
      <c r="R11" s="194"/>
      <c r="S11" s="193">
        <v>56</v>
      </c>
      <c r="T11" s="193"/>
      <c r="U11" s="193"/>
      <c r="V11" s="193"/>
      <c r="W11" s="193"/>
      <c r="X11" s="193"/>
      <c r="Y11" s="194"/>
      <c r="Z11" s="193">
        <v>47</v>
      </c>
      <c r="AA11" s="193"/>
      <c r="AB11" s="193"/>
      <c r="AC11" s="193"/>
      <c r="AD11" s="193"/>
      <c r="AE11" s="193"/>
      <c r="AF11" s="194"/>
      <c r="AG11" s="192">
        <v>53</v>
      </c>
      <c r="AH11" s="193"/>
      <c r="AI11" s="193"/>
      <c r="AJ11" s="193"/>
      <c r="AK11" s="193"/>
      <c r="AL11" s="193"/>
      <c r="AM11" s="194"/>
      <c r="AN11" s="192">
        <f>SUM(L35:AO35)</f>
        <v>51</v>
      </c>
      <c r="AO11" s="193"/>
      <c r="AP11" s="193"/>
      <c r="AQ11" s="193"/>
      <c r="AR11" s="193"/>
      <c r="AS11" s="193"/>
      <c r="AT11" s="19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0" customFormat="1" ht="15" customHeight="1">
      <c r="A12" s="6"/>
      <c r="B12" s="190"/>
      <c r="C12" s="190"/>
      <c r="D12" s="223" t="s">
        <v>43</v>
      </c>
      <c r="E12" s="223"/>
      <c r="F12" s="223"/>
      <c r="G12" s="223"/>
      <c r="H12" s="223"/>
      <c r="I12" s="188" t="s">
        <v>41</v>
      </c>
      <c r="J12" s="188"/>
      <c r="K12" s="188"/>
      <c r="L12" s="189">
        <v>1</v>
      </c>
      <c r="M12" s="183"/>
      <c r="N12" s="183"/>
      <c r="O12" s="183"/>
      <c r="P12" s="183"/>
      <c r="Q12" s="183"/>
      <c r="R12" s="184"/>
      <c r="S12" s="195">
        <v>1</v>
      </c>
      <c r="T12" s="195"/>
      <c r="U12" s="195"/>
      <c r="V12" s="195"/>
      <c r="W12" s="195"/>
      <c r="X12" s="195"/>
      <c r="Y12" s="196"/>
      <c r="Z12" s="195">
        <v>1</v>
      </c>
      <c r="AA12" s="195"/>
      <c r="AB12" s="195"/>
      <c r="AC12" s="195"/>
      <c r="AD12" s="195"/>
      <c r="AE12" s="195"/>
      <c r="AF12" s="196"/>
      <c r="AG12" s="189">
        <v>1</v>
      </c>
      <c r="AH12" s="183"/>
      <c r="AI12" s="183"/>
      <c r="AJ12" s="183"/>
      <c r="AK12" s="183"/>
      <c r="AL12" s="183"/>
      <c r="AM12" s="184"/>
      <c r="AN12" s="189">
        <f t="shared" ref="AN12" si="0">SUM(L36:AO36)</f>
        <v>2</v>
      </c>
      <c r="AO12" s="183"/>
      <c r="AP12" s="183"/>
      <c r="AQ12" s="183"/>
      <c r="AR12" s="183"/>
      <c r="AS12" s="183"/>
      <c r="AT12" s="18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0" customFormat="1" ht="15" customHeight="1">
      <c r="A13" s="2"/>
      <c r="B13" s="190"/>
      <c r="C13" s="190"/>
      <c r="D13" s="223"/>
      <c r="E13" s="223"/>
      <c r="F13" s="223"/>
      <c r="G13" s="223"/>
      <c r="H13" s="223"/>
      <c r="I13" s="191" t="s">
        <v>42</v>
      </c>
      <c r="J13" s="191"/>
      <c r="K13" s="191"/>
      <c r="L13" s="192">
        <v>9</v>
      </c>
      <c r="M13" s="193"/>
      <c r="N13" s="193"/>
      <c r="O13" s="193"/>
      <c r="P13" s="193"/>
      <c r="Q13" s="193"/>
      <c r="R13" s="194"/>
      <c r="S13" s="195">
        <v>12</v>
      </c>
      <c r="T13" s="195"/>
      <c r="U13" s="195"/>
      <c r="V13" s="195"/>
      <c r="W13" s="195"/>
      <c r="X13" s="195"/>
      <c r="Y13" s="196"/>
      <c r="Z13" s="195">
        <v>12</v>
      </c>
      <c r="AA13" s="195"/>
      <c r="AB13" s="195"/>
      <c r="AC13" s="195"/>
      <c r="AD13" s="195"/>
      <c r="AE13" s="195"/>
      <c r="AF13" s="196"/>
      <c r="AG13" s="192">
        <v>13</v>
      </c>
      <c r="AH13" s="193"/>
      <c r="AI13" s="193"/>
      <c r="AJ13" s="193"/>
      <c r="AK13" s="193"/>
      <c r="AL13" s="193"/>
      <c r="AM13" s="194"/>
      <c r="AN13" s="192">
        <f t="shared" ref="AN13" si="1">SUM(L37:AO37)</f>
        <v>12</v>
      </c>
      <c r="AO13" s="193"/>
      <c r="AP13" s="193"/>
      <c r="AQ13" s="193"/>
      <c r="AR13" s="193"/>
      <c r="AS13" s="193"/>
      <c r="AT13" s="19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0" customFormat="1" ht="15" customHeight="1">
      <c r="A14" s="4"/>
      <c r="B14" s="219" t="s">
        <v>44</v>
      </c>
      <c r="C14" s="219"/>
      <c r="D14" s="158" t="s">
        <v>45</v>
      </c>
      <c r="E14" s="158"/>
      <c r="F14" s="158"/>
      <c r="G14" s="158"/>
      <c r="H14" s="158"/>
      <c r="I14" s="188" t="s">
        <v>41</v>
      </c>
      <c r="J14" s="188"/>
      <c r="K14" s="188"/>
      <c r="L14" s="189">
        <v>134</v>
      </c>
      <c r="M14" s="183"/>
      <c r="N14" s="183"/>
      <c r="O14" s="183"/>
      <c r="P14" s="183"/>
      <c r="Q14" s="183"/>
      <c r="R14" s="184"/>
      <c r="S14" s="183">
        <v>122</v>
      </c>
      <c r="T14" s="183"/>
      <c r="U14" s="183"/>
      <c r="V14" s="183"/>
      <c r="W14" s="183"/>
      <c r="X14" s="183"/>
      <c r="Y14" s="184"/>
      <c r="Z14" s="183">
        <v>96</v>
      </c>
      <c r="AA14" s="183"/>
      <c r="AB14" s="183"/>
      <c r="AC14" s="183"/>
      <c r="AD14" s="183"/>
      <c r="AE14" s="183"/>
      <c r="AF14" s="184"/>
      <c r="AG14" s="189">
        <v>110</v>
      </c>
      <c r="AH14" s="183"/>
      <c r="AI14" s="183"/>
      <c r="AJ14" s="183"/>
      <c r="AK14" s="183"/>
      <c r="AL14" s="183"/>
      <c r="AM14" s="184"/>
      <c r="AN14" s="189">
        <f t="shared" ref="AN14:AN19" si="2">SUM(L38:AO38)</f>
        <v>106</v>
      </c>
      <c r="AO14" s="183"/>
      <c r="AP14" s="183"/>
      <c r="AQ14" s="183"/>
      <c r="AR14" s="183"/>
      <c r="AS14" s="183"/>
      <c r="AT14" s="18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1" customFormat="1" ht="15" customHeight="1">
      <c r="A15" s="1"/>
      <c r="B15" s="219"/>
      <c r="C15" s="219"/>
      <c r="D15" s="158"/>
      <c r="E15" s="158"/>
      <c r="F15" s="158"/>
      <c r="G15" s="158"/>
      <c r="H15" s="158"/>
      <c r="I15" s="191" t="s">
        <v>42</v>
      </c>
      <c r="J15" s="191"/>
      <c r="K15" s="191"/>
      <c r="L15" s="192">
        <v>135</v>
      </c>
      <c r="M15" s="193"/>
      <c r="N15" s="193"/>
      <c r="O15" s="193"/>
      <c r="P15" s="193"/>
      <c r="Q15" s="193"/>
      <c r="R15" s="194"/>
      <c r="S15" s="193">
        <v>128</v>
      </c>
      <c r="T15" s="193"/>
      <c r="U15" s="193"/>
      <c r="V15" s="193"/>
      <c r="W15" s="193"/>
      <c r="X15" s="193"/>
      <c r="Y15" s="194"/>
      <c r="Z15" s="193">
        <v>108</v>
      </c>
      <c r="AA15" s="193"/>
      <c r="AB15" s="193"/>
      <c r="AC15" s="193"/>
      <c r="AD15" s="193"/>
      <c r="AE15" s="193"/>
      <c r="AF15" s="194"/>
      <c r="AG15" s="192">
        <v>127</v>
      </c>
      <c r="AH15" s="193"/>
      <c r="AI15" s="193"/>
      <c r="AJ15" s="193"/>
      <c r="AK15" s="193"/>
      <c r="AL15" s="193"/>
      <c r="AM15" s="194"/>
      <c r="AN15" s="192">
        <f t="shared" si="2"/>
        <v>107</v>
      </c>
      <c r="AO15" s="193"/>
      <c r="AP15" s="193"/>
      <c r="AQ15" s="193"/>
      <c r="AR15" s="193"/>
      <c r="AS15" s="193"/>
      <c r="AT15" s="19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1" customFormat="1" ht="15" customHeight="1">
      <c r="A16" s="1"/>
      <c r="B16" s="219"/>
      <c r="C16" s="219"/>
      <c r="D16" s="158" t="s">
        <v>46</v>
      </c>
      <c r="E16" s="158"/>
      <c r="F16" s="158"/>
      <c r="G16" s="158"/>
      <c r="H16" s="158"/>
      <c r="I16" s="188" t="s">
        <v>41</v>
      </c>
      <c r="J16" s="188"/>
      <c r="K16" s="188"/>
      <c r="L16" s="189">
        <v>141</v>
      </c>
      <c r="M16" s="183"/>
      <c r="N16" s="183"/>
      <c r="O16" s="183"/>
      <c r="P16" s="183"/>
      <c r="Q16" s="183"/>
      <c r="R16" s="184"/>
      <c r="S16" s="195">
        <v>141</v>
      </c>
      <c r="T16" s="195"/>
      <c r="U16" s="195"/>
      <c r="V16" s="195"/>
      <c r="W16" s="195"/>
      <c r="X16" s="195"/>
      <c r="Y16" s="196"/>
      <c r="Z16" s="195">
        <v>113</v>
      </c>
      <c r="AA16" s="195"/>
      <c r="AB16" s="195"/>
      <c r="AC16" s="195"/>
      <c r="AD16" s="195"/>
      <c r="AE16" s="195"/>
      <c r="AF16" s="196"/>
      <c r="AG16" s="189">
        <v>129</v>
      </c>
      <c r="AH16" s="183"/>
      <c r="AI16" s="183"/>
      <c r="AJ16" s="183"/>
      <c r="AK16" s="183"/>
      <c r="AL16" s="183"/>
      <c r="AM16" s="184"/>
      <c r="AN16" s="189">
        <f t="shared" si="2"/>
        <v>106</v>
      </c>
      <c r="AO16" s="183"/>
      <c r="AP16" s="183"/>
      <c r="AQ16" s="183"/>
      <c r="AR16" s="183"/>
      <c r="AS16" s="183"/>
      <c r="AT16" s="18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1" customFormat="1" ht="15" customHeight="1">
      <c r="A17" s="1"/>
      <c r="B17" s="219"/>
      <c r="C17" s="219"/>
      <c r="D17" s="158"/>
      <c r="E17" s="158"/>
      <c r="F17" s="158"/>
      <c r="G17" s="158"/>
      <c r="H17" s="158"/>
      <c r="I17" s="191" t="s">
        <v>42</v>
      </c>
      <c r="J17" s="191"/>
      <c r="K17" s="191"/>
      <c r="L17" s="192">
        <v>130</v>
      </c>
      <c r="M17" s="193"/>
      <c r="N17" s="193"/>
      <c r="O17" s="193"/>
      <c r="P17" s="193"/>
      <c r="Q17" s="193"/>
      <c r="R17" s="194"/>
      <c r="S17" s="195">
        <v>137</v>
      </c>
      <c r="T17" s="195"/>
      <c r="U17" s="195"/>
      <c r="V17" s="195"/>
      <c r="W17" s="195"/>
      <c r="X17" s="195"/>
      <c r="Y17" s="196"/>
      <c r="Z17" s="195">
        <v>98</v>
      </c>
      <c r="AA17" s="195"/>
      <c r="AB17" s="195"/>
      <c r="AC17" s="195"/>
      <c r="AD17" s="195"/>
      <c r="AE17" s="195"/>
      <c r="AF17" s="196"/>
      <c r="AG17" s="192">
        <v>113</v>
      </c>
      <c r="AH17" s="193"/>
      <c r="AI17" s="193"/>
      <c r="AJ17" s="193"/>
      <c r="AK17" s="193"/>
      <c r="AL17" s="193"/>
      <c r="AM17" s="194"/>
      <c r="AN17" s="192">
        <f t="shared" si="2"/>
        <v>128</v>
      </c>
      <c r="AO17" s="193"/>
      <c r="AP17" s="193"/>
      <c r="AQ17" s="193"/>
      <c r="AR17" s="193"/>
      <c r="AS17" s="193"/>
      <c r="AT17" s="19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1" customFormat="1" ht="15" customHeight="1">
      <c r="A18" s="1"/>
      <c r="B18" s="219"/>
      <c r="C18" s="219"/>
      <c r="D18" s="158" t="s">
        <v>47</v>
      </c>
      <c r="E18" s="158"/>
      <c r="F18" s="158"/>
      <c r="G18" s="158"/>
      <c r="H18" s="158"/>
      <c r="I18" s="188" t="s">
        <v>41</v>
      </c>
      <c r="J18" s="188"/>
      <c r="K18" s="188"/>
      <c r="L18" s="189">
        <v>138</v>
      </c>
      <c r="M18" s="183"/>
      <c r="N18" s="183"/>
      <c r="O18" s="183"/>
      <c r="P18" s="183"/>
      <c r="Q18" s="183"/>
      <c r="R18" s="184"/>
      <c r="S18" s="183">
        <v>143</v>
      </c>
      <c r="T18" s="183"/>
      <c r="U18" s="183"/>
      <c r="V18" s="183"/>
      <c r="W18" s="183"/>
      <c r="X18" s="183"/>
      <c r="Y18" s="184"/>
      <c r="Z18" s="183">
        <v>110</v>
      </c>
      <c r="AA18" s="183"/>
      <c r="AB18" s="183"/>
      <c r="AC18" s="183"/>
      <c r="AD18" s="183"/>
      <c r="AE18" s="183"/>
      <c r="AF18" s="184"/>
      <c r="AG18" s="189">
        <v>125</v>
      </c>
      <c r="AH18" s="183"/>
      <c r="AI18" s="183"/>
      <c r="AJ18" s="183"/>
      <c r="AK18" s="183"/>
      <c r="AL18" s="183"/>
      <c r="AM18" s="184"/>
      <c r="AN18" s="189">
        <f t="shared" si="2"/>
        <v>131</v>
      </c>
      <c r="AO18" s="183"/>
      <c r="AP18" s="183"/>
      <c r="AQ18" s="183"/>
      <c r="AR18" s="183"/>
      <c r="AS18" s="183"/>
      <c r="AT18" s="18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1" customFormat="1" ht="15" customHeight="1">
      <c r="A19" s="1"/>
      <c r="B19" s="219"/>
      <c r="C19" s="219"/>
      <c r="D19" s="224"/>
      <c r="E19" s="224"/>
      <c r="F19" s="224"/>
      <c r="G19" s="224"/>
      <c r="H19" s="224"/>
      <c r="I19" s="191" t="s">
        <v>42</v>
      </c>
      <c r="J19" s="191"/>
      <c r="K19" s="191"/>
      <c r="L19" s="192">
        <v>147</v>
      </c>
      <c r="M19" s="193"/>
      <c r="N19" s="193"/>
      <c r="O19" s="193"/>
      <c r="P19" s="193"/>
      <c r="Q19" s="193"/>
      <c r="R19" s="194"/>
      <c r="S19" s="193">
        <v>125</v>
      </c>
      <c r="T19" s="193"/>
      <c r="U19" s="193"/>
      <c r="V19" s="193"/>
      <c r="W19" s="193"/>
      <c r="X19" s="193"/>
      <c r="Y19" s="194"/>
      <c r="Z19" s="193">
        <v>111</v>
      </c>
      <c r="AA19" s="193"/>
      <c r="AB19" s="193"/>
      <c r="AC19" s="193"/>
      <c r="AD19" s="193"/>
      <c r="AE19" s="193"/>
      <c r="AF19" s="194"/>
      <c r="AG19" s="192">
        <v>131</v>
      </c>
      <c r="AH19" s="193"/>
      <c r="AI19" s="193"/>
      <c r="AJ19" s="193"/>
      <c r="AK19" s="193"/>
      <c r="AL19" s="193"/>
      <c r="AM19" s="194"/>
      <c r="AN19" s="192">
        <f t="shared" si="2"/>
        <v>111</v>
      </c>
      <c r="AO19" s="193"/>
      <c r="AP19" s="193"/>
      <c r="AQ19" s="193"/>
      <c r="AR19" s="193"/>
      <c r="AS19" s="193"/>
      <c r="AT19" s="19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1" customFormat="1" ht="15" customHeight="1">
      <c r="A20" s="1"/>
      <c r="B20" s="219"/>
      <c r="C20" s="220"/>
      <c r="D20" s="224" t="s">
        <v>8</v>
      </c>
      <c r="E20" s="224"/>
      <c r="F20" s="224"/>
      <c r="G20" s="224"/>
      <c r="H20" s="224"/>
      <c r="I20" s="199" t="s">
        <v>41</v>
      </c>
      <c r="J20" s="188"/>
      <c r="K20" s="188"/>
      <c r="L20" s="200">
        <f t="shared" ref="L20" si="3">L14+L16+L18</f>
        <v>413</v>
      </c>
      <c r="M20" s="200"/>
      <c r="N20" s="200"/>
      <c r="O20" s="200"/>
      <c r="P20" s="200"/>
      <c r="Q20" s="200"/>
      <c r="R20" s="201"/>
      <c r="S20" s="200">
        <f t="shared" ref="S20" si="4">S14+S16+S18</f>
        <v>406</v>
      </c>
      <c r="T20" s="200"/>
      <c r="U20" s="200"/>
      <c r="V20" s="200"/>
      <c r="W20" s="200"/>
      <c r="X20" s="200"/>
      <c r="Y20" s="201"/>
      <c r="Z20" s="200">
        <f>Z14+Z16+Z18</f>
        <v>319</v>
      </c>
      <c r="AA20" s="200"/>
      <c r="AB20" s="200"/>
      <c r="AC20" s="200"/>
      <c r="AD20" s="200"/>
      <c r="AE20" s="200"/>
      <c r="AF20" s="201"/>
      <c r="AG20" s="200">
        <f t="shared" ref="AG20" si="5">AG14+AG16+AG18</f>
        <v>364</v>
      </c>
      <c r="AH20" s="200"/>
      <c r="AI20" s="200"/>
      <c r="AJ20" s="200"/>
      <c r="AK20" s="200"/>
      <c r="AL20" s="200"/>
      <c r="AM20" s="201"/>
      <c r="AN20" s="202">
        <f>AN14+AN16+AN18</f>
        <v>343</v>
      </c>
      <c r="AO20" s="203"/>
      <c r="AP20" s="203"/>
      <c r="AQ20" s="203"/>
      <c r="AR20" s="203"/>
      <c r="AS20" s="203"/>
      <c r="AT20" s="20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0" customFormat="1" ht="15" customHeight="1">
      <c r="A21" s="2"/>
      <c r="B21" s="219"/>
      <c r="C21" s="220"/>
      <c r="D21" s="224"/>
      <c r="E21" s="224"/>
      <c r="F21" s="224"/>
      <c r="G21" s="224"/>
      <c r="H21" s="224"/>
      <c r="I21" s="218" t="s">
        <v>42</v>
      </c>
      <c r="J21" s="191"/>
      <c r="K21" s="191"/>
      <c r="L21" s="200">
        <f t="shared" ref="L21" si="6">L15+L17+L19</f>
        <v>412</v>
      </c>
      <c r="M21" s="200"/>
      <c r="N21" s="200"/>
      <c r="O21" s="200"/>
      <c r="P21" s="200"/>
      <c r="Q21" s="200"/>
      <c r="R21" s="201"/>
      <c r="S21" s="200">
        <f t="shared" ref="S21" si="7">S15+S17+S19</f>
        <v>390</v>
      </c>
      <c r="T21" s="200"/>
      <c r="U21" s="200"/>
      <c r="V21" s="200"/>
      <c r="W21" s="200"/>
      <c r="X21" s="200"/>
      <c r="Y21" s="201"/>
      <c r="Z21" s="200">
        <f>Z15+Z17+Z19</f>
        <v>317</v>
      </c>
      <c r="AA21" s="200"/>
      <c r="AB21" s="200"/>
      <c r="AC21" s="200"/>
      <c r="AD21" s="200"/>
      <c r="AE21" s="200"/>
      <c r="AF21" s="201"/>
      <c r="AG21" s="200">
        <f t="shared" ref="AG21" si="8">AG15+AG17+AG19</f>
        <v>371</v>
      </c>
      <c r="AH21" s="200"/>
      <c r="AI21" s="200"/>
      <c r="AJ21" s="200"/>
      <c r="AK21" s="200"/>
      <c r="AL21" s="200"/>
      <c r="AM21" s="201"/>
      <c r="AN21" s="260">
        <f t="shared" ref="AN21" si="9">AN15+AN17+AN19</f>
        <v>346</v>
      </c>
      <c r="AO21" s="261"/>
      <c r="AP21" s="261"/>
      <c r="AQ21" s="261"/>
      <c r="AR21" s="261"/>
      <c r="AS21" s="261"/>
      <c r="AT21" s="26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0" customFormat="1" ht="15" customHeight="1">
      <c r="A22" s="2"/>
      <c r="B22" s="221"/>
      <c r="C22" s="222"/>
      <c r="D22" s="158"/>
      <c r="E22" s="158"/>
      <c r="F22" s="158"/>
      <c r="G22" s="158"/>
      <c r="H22" s="158"/>
      <c r="I22" s="225" t="s">
        <v>48</v>
      </c>
      <c r="J22" s="154"/>
      <c r="K22" s="154"/>
      <c r="L22" s="197">
        <f t="shared" ref="L22" si="10">L20+L21</f>
        <v>825</v>
      </c>
      <c r="M22" s="197"/>
      <c r="N22" s="197"/>
      <c r="O22" s="197"/>
      <c r="P22" s="197"/>
      <c r="Q22" s="197"/>
      <c r="R22" s="198"/>
      <c r="S22" s="197">
        <f t="shared" ref="S22" si="11">S20+S21</f>
        <v>796</v>
      </c>
      <c r="T22" s="197"/>
      <c r="U22" s="197"/>
      <c r="V22" s="197"/>
      <c r="W22" s="197"/>
      <c r="X22" s="197"/>
      <c r="Y22" s="198"/>
      <c r="Z22" s="197">
        <f>Z20+Z21</f>
        <v>636</v>
      </c>
      <c r="AA22" s="197"/>
      <c r="AB22" s="197"/>
      <c r="AC22" s="197"/>
      <c r="AD22" s="197"/>
      <c r="AE22" s="197"/>
      <c r="AF22" s="198"/>
      <c r="AG22" s="197">
        <f t="shared" ref="AG22" si="12">AG20+AG21</f>
        <v>735</v>
      </c>
      <c r="AH22" s="197"/>
      <c r="AI22" s="197"/>
      <c r="AJ22" s="197"/>
      <c r="AK22" s="197"/>
      <c r="AL22" s="197"/>
      <c r="AM22" s="198"/>
      <c r="AN22" s="197">
        <f t="shared" ref="AN22" si="13">AN20+AN21</f>
        <v>689</v>
      </c>
      <c r="AO22" s="197"/>
      <c r="AP22" s="197"/>
      <c r="AQ22" s="197"/>
      <c r="AR22" s="197"/>
      <c r="AS22" s="197"/>
      <c r="AT22" s="198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1" customFormat="1" ht="15" customHeight="1">
      <c r="A23" s="1"/>
      <c r="B23" s="212" t="s">
        <v>49</v>
      </c>
      <c r="C23" s="212"/>
      <c r="D23" s="213"/>
      <c r="E23" s="213"/>
      <c r="F23" s="213"/>
      <c r="G23" s="213"/>
      <c r="H23" s="213"/>
      <c r="I23" s="212"/>
      <c r="J23" s="212"/>
      <c r="K23" s="212"/>
      <c r="L23" s="230">
        <f t="shared" ref="L23" si="14">ROUND(L22/L9,1)</f>
        <v>19.600000000000001</v>
      </c>
      <c r="M23" s="230"/>
      <c r="N23" s="230"/>
      <c r="O23" s="230"/>
      <c r="P23" s="230"/>
      <c r="Q23" s="230"/>
      <c r="R23" s="231"/>
      <c r="S23" s="230">
        <f t="shared" ref="S23" si="15">ROUND(S22/S9,1)</f>
        <v>19</v>
      </c>
      <c r="T23" s="230"/>
      <c r="U23" s="230"/>
      <c r="V23" s="230"/>
      <c r="W23" s="230"/>
      <c r="X23" s="230"/>
      <c r="Y23" s="231"/>
      <c r="Z23" s="230">
        <f>ROUND(Z22/Z9,1)</f>
        <v>19.3</v>
      </c>
      <c r="AA23" s="230"/>
      <c r="AB23" s="230"/>
      <c r="AC23" s="230"/>
      <c r="AD23" s="230"/>
      <c r="AE23" s="230"/>
      <c r="AF23" s="231"/>
      <c r="AG23" s="230">
        <f t="shared" ref="AG23" si="16">ROUND(AG22/AG9,1)</f>
        <v>19.899999999999999</v>
      </c>
      <c r="AH23" s="230"/>
      <c r="AI23" s="230"/>
      <c r="AJ23" s="230"/>
      <c r="AK23" s="230"/>
      <c r="AL23" s="230"/>
      <c r="AM23" s="231"/>
      <c r="AN23" s="230">
        <f t="shared" ref="AN23" si="17">ROUND(AN22/AN9,1)</f>
        <v>19.100000000000001</v>
      </c>
      <c r="AO23" s="230"/>
      <c r="AP23" s="230"/>
      <c r="AQ23" s="230"/>
      <c r="AR23" s="230"/>
      <c r="AS23" s="230"/>
      <c r="AT23" s="23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1" customFormat="1" ht="15" customHeight="1">
      <c r="A24" s="1"/>
      <c r="B24" s="162" t="s">
        <v>50</v>
      </c>
      <c r="C24" s="162"/>
      <c r="D24" s="162"/>
      <c r="E24" s="162"/>
      <c r="F24" s="162"/>
      <c r="G24" s="162"/>
      <c r="H24" s="162"/>
      <c r="I24" s="162"/>
      <c r="J24" s="162"/>
      <c r="K24" s="162"/>
      <c r="L24" s="258">
        <f t="shared" ref="L24" si="18">ROUND(L22/(L10+L11+L12+L13),1)</f>
        <v>12</v>
      </c>
      <c r="M24" s="258"/>
      <c r="N24" s="258"/>
      <c r="O24" s="258"/>
      <c r="P24" s="258"/>
      <c r="Q24" s="258"/>
      <c r="R24" s="259"/>
      <c r="S24" s="258">
        <f t="shared" ref="S24" si="19">ROUND(S22/(S10+S11+S12+S13),1)</f>
        <v>10.8</v>
      </c>
      <c r="T24" s="258"/>
      <c r="U24" s="258"/>
      <c r="V24" s="258"/>
      <c r="W24" s="258"/>
      <c r="X24" s="258"/>
      <c r="Y24" s="259"/>
      <c r="Z24" s="258">
        <f>ROUND(Z22/(Z10+Z11+Z12+Z13),1)</f>
        <v>9.9</v>
      </c>
      <c r="AA24" s="258"/>
      <c r="AB24" s="258"/>
      <c r="AC24" s="258"/>
      <c r="AD24" s="258"/>
      <c r="AE24" s="258"/>
      <c r="AF24" s="259"/>
      <c r="AG24" s="258">
        <f t="shared" ref="AG24" si="20">ROUND(AG22/(AG10+AG11+AG12+AG13),1)</f>
        <v>10.199999999999999</v>
      </c>
      <c r="AH24" s="258"/>
      <c r="AI24" s="258"/>
      <c r="AJ24" s="258"/>
      <c r="AK24" s="258"/>
      <c r="AL24" s="258"/>
      <c r="AM24" s="259"/>
      <c r="AN24" s="258">
        <f t="shared" ref="AN24" si="21">ROUND(AN22/(AN10+AN11+AN12+AN13),1)</f>
        <v>9.8000000000000007</v>
      </c>
      <c r="AO24" s="258"/>
      <c r="AP24" s="258"/>
      <c r="AQ24" s="258"/>
      <c r="AR24" s="258"/>
      <c r="AS24" s="258"/>
      <c r="AT24" s="259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0" customFormat="1">
      <c r="A25" s="2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 t="s">
        <v>119</v>
      </c>
      <c r="AN25" s="2"/>
      <c r="AO25" s="6"/>
      <c r="AP25" s="2"/>
      <c r="AQ25" s="12"/>
      <c r="AR25" s="1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12" customHeight="1">
      <c r="A26" s="2"/>
      <c r="B26" s="37"/>
      <c r="C26" s="37"/>
      <c r="D26" s="37"/>
      <c r="E26" s="37"/>
      <c r="F26" s="3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1"/>
      <c r="AP26" s="2"/>
      <c r="AQ26" s="12"/>
      <c r="AR26" s="1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0" customFormat="1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2"/>
      <c r="AR27" s="1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0" customFormat="1">
      <c r="A28" s="74" t="s">
        <v>51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1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0" customFormat="1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8"/>
      <c r="Z29" s="38"/>
      <c r="AA29" s="38"/>
      <c r="AB29" s="38"/>
      <c r="AE29" s="35" t="s">
        <v>139</v>
      </c>
      <c r="AF29" s="35"/>
      <c r="AG29" s="35"/>
      <c r="AH29" s="35"/>
      <c r="AI29" s="35"/>
      <c r="AJ29" s="35"/>
      <c r="AK29" s="35"/>
      <c r="AL29" s="35"/>
      <c r="AM29" s="35"/>
      <c r="AN29" s="16"/>
      <c r="AO29" s="38"/>
      <c r="AP29" s="2"/>
      <c r="AQ29" s="1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0" customFormat="1" ht="15" customHeight="1">
      <c r="A30" s="38"/>
      <c r="B30" s="177" t="s">
        <v>35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66" t="s">
        <v>52</v>
      </c>
      <c r="M30" s="232"/>
      <c r="N30" s="232"/>
      <c r="O30" s="232"/>
      <c r="P30" s="232"/>
      <c r="Q30" s="233"/>
      <c r="R30" s="240" t="s">
        <v>53</v>
      </c>
      <c r="S30" s="241"/>
      <c r="T30" s="241"/>
      <c r="U30" s="241"/>
      <c r="V30" s="241"/>
      <c r="W30" s="242"/>
      <c r="X30" s="249" t="s">
        <v>54</v>
      </c>
      <c r="Y30" s="250"/>
      <c r="Z30" s="250"/>
      <c r="AA30" s="250"/>
      <c r="AB30" s="250"/>
      <c r="AC30" s="251"/>
      <c r="AD30" s="249" t="s">
        <v>55</v>
      </c>
      <c r="AE30" s="250"/>
      <c r="AF30" s="250"/>
      <c r="AG30" s="250"/>
      <c r="AH30" s="250"/>
      <c r="AI30" s="251"/>
      <c r="AJ30" s="249" t="s">
        <v>56</v>
      </c>
      <c r="AK30" s="250"/>
      <c r="AL30" s="250"/>
      <c r="AM30" s="250"/>
      <c r="AN30" s="250"/>
      <c r="AO30" s="251"/>
      <c r="AP30" s="39"/>
      <c r="AQ30" s="2"/>
      <c r="AR30" s="1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0" customFormat="1" ht="15" customHeight="1">
      <c r="A31" s="38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34"/>
      <c r="M31" s="235"/>
      <c r="N31" s="235"/>
      <c r="O31" s="235"/>
      <c r="P31" s="235"/>
      <c r="Q31" s="236"/>
      <c r="R31" s="243"/>
      <c r="S31" s="244"/>
      <c r="T31" s="244"/>
      <c r="U31" s="244"/>
      <c r="V31" s="244"/>
      <c r="W31" s="245"/>
      <c r="X31" s="252"/>
      <c r="Y31" s="253"/>
      <c r="Z31" s="253"/>
      <c r="AA31" s="253"/>
      <c r="AB31" s="253"/>
      <c r="AC31" s="254"/>
      <c r="AD31" s="252"/>
      <c r="AE31" s="253"/>
      <c r="AF31" s="253"/>
      <c r="AG31" s="253"/>
      <c r="AH31" s="253"/>
      <c r="AI31" s="254"/>
      <c r="AJ31" s="252"/>
      <c r="AK31" s="253"/>
      <c r="AL31" s="253"/>
      <c r="AM31" s="253"/>
      <c r="AN31" s="253"/>
      <c r="AO31" s="254"/>
      <c r="AP31" s="39"/>
      <c r="AQ31" s="2"/>
      <c r="AR31" s="1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0" customFormat="1" ht="15" customHeight="1">
      <c r="A32" s="38"/>
      <c r="B32" s="178" t="s">
        <v>36</v>
      </c>
      <c r="C32" s="178"/>
      <c r="D32" s="178"/>
      <c r="E32" s="178"/>
      <c r="F32" s="178"/>
      <c r="G32" s="178"/>
      <c r="H32" s="178"/>
      <c r="I32" s="178"/>
      <c r="J32" s="178"/>
      <c r="K32" s="178"/>
      <c r="L32" s="237"/>
      <c r="M32" s="238"/>
      <c r="N32" s="238"/>
      <c r="O32" s="238"/>
      <c r="P32" s="238"/>
      <c r="Q32" s="239"/>
      <c r="R32" s="246"/>
      <c r="S32" s="247"/>
      <c r="T32" s="247"/>
      <c r="U32" s="247"/>
      <c r="V32" s="247"/>
      <c r="W32" s="248"/>
      <c r="X32" s="255"/>
      <c r="Y32" s="256"/>
      <c r="Z32" s="256"/>
      <c r="AA32" s="256"/>
      <c r="AB32" s="256"/>
      <c r="AC32" s="257"/>
      <c r="AD32" s="255"/>
      <c r="AE32" s="256"/>
      <c r="AF32" s="256"/>
      <c r="AG32" s="256"/>
      <c r="AH32" s="256"/>
      <c r="AI32" s="257"/>
      <c r="AJ32" s="255"/>
      <c r="AK32" s="256"/>
      <c r="AL32" s="256"/>
      <c r="AM32" s="256"/>
      <c r="AN32" s="256"/>
      <c r="AO32" s="257"/>
      <c r="AP32" s="38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0" customFormat="1" ht="15" customHeight="1">
      <c r="A33" s="2"/>
      <c r="B33" s="179" t="s">
        <v>38</v>
      </c>
      <c r="C33" s="179"/>
      <c r="D33" s="179"/>
      <c r="E33" s="179"/>
      <c r="F33" s="179"/>
      <c r="G33" s="179"/>
      <c r="H33" s="179"/>
      <c r="I33" s="179"/>
      <c r="J33" s="179"/>
      <c r="K33" s="179"/>
      <c r="L33" s="229">
        <v>3</v>
      </c>
      <c r="M33" s="229"/>
      <c r="N33" s="229"/>
      <c r="O33" s="229"/>
      <c r="P33" s="229"/>
      <c r="Q33" s="229"/>
      <c r="R33" s="229">
        <v>6</v>
      </c>
      <c r="S33" s="229"/>
      <c r="T33" s="229"/>
      <c r="U33" s="229"/>
      <c r="V33" s="229"/>
      <c r="W33" s="229"/>
      <c r="X33" s="229">
        <v>12</v>
      </c>
      <c r="Y33" s="229"/>
      <c r="Z33" s="229"/>
      <c r="AA33" s="229"/>
      <c r="AB33" s="229"/>
      <c r="AC33" s="229"/>
      <c r="AD33" s="229">
        <v>11</v>
      </c>
      <c r="AE33" s="229"/>
      <c r="AF33" s="229"/>
      <c r="AG33" s="229"/>
      <c r="AH33" s="229"/>
      <c r="AI33" s="229"/>
      <c r="AJ33" s="229">
        <v>4</v>
      </c>
      <c r="AK33" s="229"/>
      <c r="AL33" s="229"/>
      <c r="AM33" s="229"/>
      <c r="AN33" s="229"/>
      <c r="AO33" s="229"/>
      <c r="AP33" s="68"/>
      <c r="AQ33" s="2"/>
      <c r="AR33" s="1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0" customFormat="1" ht="15" customHeight="1">
      <c r="A34" s="2"/>
      <c r="B34" s="190" t="s">
        <v>39</v>
      </c>
      <c r="C34" s="190"/>
      <c r="D34" s="223" t="s">
        <v>40</v>
      </c>
      <c r="E34" s="223"/>
      <c r="F34" s="223"/>
      <c r="G34" s="223"/>
      <c r="H34" s="223"/>
      <c r="I34" s="188" t="s">
        <v>41</v>
      </c>
      <c r="J34" s="188"/>
      <c r="K34" s="226"/>
      <c r="L34" s="205">
        <v>0</v>
      </c>
      <c r="M34" s="205"/>
      <c r="N34" s="205"/>
      <c r="O34" s="205"/>
      <c r="P34" s="205"/>
      <c r="Q34" s="205"/>
      <c r="R34" s="205">
        <v>3</v>
      </c>
      <c r="S34" s="205"/>
      <c r="T34" s="205"/>
      <c r="U34" s="205"/>
      <c r="V34" s="205"/>
      <c r="W34" s="205"/>
      <c r="X34" s="205">
        <v>1</v>
      </c>
      <c r="Y34" s="205"/>
      <c r="Z34" s="205"/>
      <c r="AA34" s="205"/>
      <c r="AB34" s="205"/>
      <c r="AC34" s="205"/>
      <c r="AD34" s="205">
        <v>0</v>
      </c>
      <c r="AE34" s="205"/>
      <c r="AF34" s="205"/>
      <c r="AG34" s="205"/>
      <c r="AH34" s="205"/>
      <c r="AI34" s="205"/>
      <c r="AJ34" s="205">
        <v>1</v>
      </c>
      <c r="AK34" s="205"/>
      <c r="AL34" s="205"/>
      <c r="AM34" s="205"/>
      <c r="AN34" s="205"/>
      <c r="AO34" s="205"/>
      <c r="AP34" s="68"/>
      <c r="AQ34" s="2"/>
      <c r="AR34" s="1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0" customFormat="1" ht="15" customHeight="1">
      <c r="A35" s="2"/>
      <c r="B35" s="190"/>
      <c r="C35" s="190"/>
      <c r="D35" s="223"/>
      <c r="E35" s="223"/>
      <c r="F35" s="223"/>
      <c r="G35" s="223"/>
      <c r="H35" s="223"/>
      <c r="I35" s="191" t="s">
        <v>42</v>
      </c>
      <c r="J35" s="191"/>
      <c r="K35" s="206"/>
      <c r="L35" s="207">
        <v>5</v>
      </c>
      <c r="M35" s="207"/>
      <c r="N35" s="207"/>
      <c r="O35" s="207"/>
      <c r="P35" s="207"/>
      <c r="Q35" s="207"/>
      <c r="R35" s="207">
        <v>6</v>
      </c>
      <c r="S35" s="207"/>
      <c r="T35" s="207"/>
      <c r="U35" s="207"/>
      <c r="V35" s="207"/>
      <c r="W35" s="207"/>
      <c r="X35" s="207">
        <v>17</v>
      </c>
      <c r="Y35" s="207"/>
      <c r="Z35" s="207"/>
      <c r="AA35" s="207"/>
      <c r="AB35" s="207"/>
      <c r="AC35" s="207"/>
      <c r="AD35" s="207">
        <v>17</v>
      </c>
      <c r="AE35" s="207"/>
      <c r="AF35" s="207"/>
      <c r="AG35" s="207"/>
      <c r="AH35" s="207"/>
      <c r="AI35" s="207"/>
      <c r="AJ35" s="207">
        <v>6</v>
      </c>
      <c r="AK35" s="207"/>
      <c r="AL35" s="207"/>
      <c r="AM35" s="207"/>
      <c r="AN35" s="207"/>
      <c r="AO35" s="207"/>
      <c r="AP35" s="69"/>
      <c r="AQ35" s="23"/>
      <c r="AR35" s="2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0" customFormat="1" ht="15" customHeight="1">
      <c r="A36" s="2"/>
      <c r="B36" s="190"/>
      <c r="C36" s="190"/>
      <c r="D36" s="223" t="s">
        <v>43</v>
      </c>
      <c r="E36" s="223"/>
      <c r="F36" s="223"/>
      <c r="G36" s="223"/>
      <c r="H36" s="223"/>
      <c r="I36" s="188" t="s">
        <v>41</v>
      </c>
      <c r="J36" s="188"/>
      <c r="K36" s="188"/>
      <c r="L36" s="210">
        <v>0</v>
      </c>
      <c r="M36" s="210"/>
      <c r="N36" s="210"/>
      <c r="O36" s="210"/>
      <c r="P36" s="210"/>
      <c r="Q36" s="210"/>
      <c r="R36" s="210">
        <v>1</v>
      </c>
      <c r="S36" s="210"/>
      <c r="T36" s="210"/>
      <c r="U36" s="210"/>
      <c r="V36" s="210"/>
      <c r="W36" s="210"/>
      <c r="X36" s="210">
        <v>0</v>
      </c>
      <c r="Y36" s="210"/>
      <c r="Z36" s="210"/>
      <c r="AA36" s="210"/>
      <c r="AB36" s="210"/>
      <c r="AC36" s="210"/>
      <c r="AD36" s="210">
        <v>1</v>
      </c>
      <c r="AE36" s="210"/>
      <c r="AF36" s="210"/>
      <c r="AG36" s="210"/>
      <c r="AH36" s="210"/>
      <c r="AI36" s="210"/>
      <c r="AJ36" s="210">
        <v>0</v>
      </c>
      <c r="AK36" s="210"/>
      <c r="AL36" s="210"/>
      <c r="AM36" s="210"/>
      <c r="AN36" s="210"/>
      <c r="AO36" s="210"/>
      <c r="AP36" s="69"/>
      <c r="AQ36" s="23"/>
      <c r="AR36" s="2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0" customFormat="1" ht="15" customHeight="1">
      <c r="A37" s="2"/>
      <c r="B37" s="190"/>
      <c r="C37" s="190"/>
      <c r="D37" s="223"/>
      <c r="E37" s="223"/>
      <c r="F37" s="223"/>
      <c r="G37" s="223"/>
      <c r="H37" s="223"/>
      <c r="I37" s="191" t="s">
        <v>42</v>
      </c>
      <c r="J37" s="191"/>
      <c r="K37" s="191"/>
      <c r="L37" s="207">
        <v>3</v>
      </c>
      <c r="M37" s="207"/>
      <c r="N37" s="207"/>
      <c r="O37" s="207"/>
      <c r="P37" s="207"/>
      <c r="Q37" s="207"/>
      <c r="R37" s="207">
        <v>0</v>
      </c>
      <c r="S37" s="207"/>
      <c r="T37" s="207"/>
      <c r="U37" s="207"/>
      <c r="V37" s="207"/>
      <c r="W37" s="207"/>
      <c r="X37" s="207">
        <v>3</v>
      </c>
      <c r="Y37" s="207"/>
      <c r="Z37" s="207"/>
      <c r="AA37" s="207"/>
      <c r="AB37" s="207"/>
      <c r="AC37" s="207"/>
      <c r="AD37" s="207">
        <v>5</v>
      </c>
      <c r="AE37" s="207"/>
      <c r="AF37" s="207"/>
      <c r="AG37" s="207"/>
      <c r="AH37" s="207"/>
      <c r="AI37" s="207"/>
      <c r="AJ37" s="207">
        <v>1</v>
      </c>
      <c r="AK37" s="207"/>
      <c r="AL37" s="207"/>
      <c r="AM37" s="207"/>
      <c r="AN37" s="207"/>
      <c r="AO37" s="207"/>
      <c r="AP37" s="70"/>
      <c r="AQ37" s="2"/>
      <c r="AR37" s="1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0" customFormat="1" ht="15" customHeight="1">
      <c r="A38" s="2"/>
      <c r="B38" s="219" t="s">
        <v>44</v>
      </c>
      <c r="C38" s="219"/>
      <c r="D38" s="158" t="s">
        <v>45</v>
      </c>
      <c r="E38" s="158"/>
      <c r="F38" s="158"/>
      <c r="G38" s="158"/>
      <c r="H38" s="158"/>
      <c r="I38" s="188" t="s">
        <v>41</v>
      </c>
      <c r="J38" s="188"/>
      <c r="K38" s="188"/>
      <c r="L38" s="208">
        <v>8</v>
      </c>
      <c r="M38" s="208"/>
      <c r="N38" s="208"/>
      <c r="O38" s="208"/>
      <c r="P38" s="208"/>
      <c r="Q38" s="208"/>
      <c r="R38" s="208">
        <v>13</v>
      </c>
      <c r="S38" s="208"/>
      <c r="T38" s="208"/>
      <c r="U38" s="208"/>
      <c r="V38" s="208"/>
      <c r="W38" s="208"/>
      <c r="X38" s="208">
        <v>29</v>
      </c>
      <c r="Y38" s="208"/>
      <c r="Z38" s="208"/>
      <c r="AA38" s="208"/>
      <c r="AB38" s="208"/>
      <c r="AC38" s="208"/>
      <c r="AD38" s="208">
        <v>39</v>
      </c>
      <c r="AE38" s="208"/>
      <c r="AF38" s="208"/>
      <c r="AG38" s="208"/>
      <c r="AH38" s="208"/>
      <c r="AI38" s="208"/>
      <c r="AJ38" s="208">
        <v>17</v>
      </c>
      <c r="AK38" s="208"/>
      <c r="AL38" s="208"/>
      <c r="AM38" s="208"/>
      <c r="AN38" s="208"/>
      <c r="AO38" s="208"/>
      <c r="AP38" s="68"/>
      <c r="AQ38" s="2"/>
      <c r="AR38" s="1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1" customFormat="1" ht="15" customHeight="1">
      <c r="A39" s="1"/>
      <c r="B39" s="219"/>
      <c r="C39" s="219"/>
      <c r="D39" s="158"/>
      <c r="E39" s="158"/>
      <c r="F39" s="158"/>
      <c r="G39" s="158"/>
      <c r="H39" s="158"/>
      <c r="I39" s="191" t="s">
        <v>42</v>
      </c>
      <c r="J39" s="191"/>
      <c r="K39" s="191"/>
      <c r="L39" s="209">
        <v>5</v>
      </c>
      <c r="M39" s="209"/>
      <c r="N39" s="209"/>
      <c r="O39" s="209"/>
      <c r="P39" s="209"/>
      <c r="Q39" s="209"/>
      <c r="R39" s="209">
        <v>17</v>
      </c>
      <c r="S39" s="209"/>
      <c r="T39" s="209"/>
      <c r="U39" s="209"/>
      <c r="V39" s="209"/>
      <c r="W39" s="209"/>
      <c r="X39" s="209">
        <v>35</v>
      </c>
      <c r="Y39" s="209"/>
      <c r="Z39" s="209"/>
      <c r="AA39" s="209"/>
      <c r="AB39" s="209"/>
      <c r="AC39" s="209"/>
      <c r="AD39" s="209">
        <v>31</v>
      </c>
      <c r="AE39" s="209"/>
      <c r="AF39" s="209"/>
      <c r="AG39" s="209"/>
      <c r="AH39" s="209"/>
      <c r="AI39" s="209"/>
      <c r="AJ39" s="209">
        <v>19</v>
      </c>
      <c r="AK39" s="209"/>
      <c r="AL39" s="209"/>
      <c r="AM39" s="209"/>
      <c r="AN39" s="209"/>
      <c r="AO39" s="209"/>
      <c r="AP39" s="71"/>
      <c r="AQ39" s="1"/>
      <c r="AR39" s="10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1" customFormat="1" ht="15" customHeight="1">
      <c r="A40" s="1"/>
      <c r="B40" s="219"/>
      <c r="C40" s="219"/>
      <c r="D40" s="158" t="s">
        <v>46</v>
      </c>
      <c r="E40" s="158"/>
      <c r="F40" s="158"/>
      <c r="G40" s="158"/>
      <c r="H40" s="158"/>
      <c r="I40" s="188" t="s">
        <v>41</v>
      </c>
      <c r="J40" s="188"/>
      <c r="K40" s="188"/>
      <c r="L40" s="208">
        <v>5</v>
      </c>
      <c r="M40" s="208"/>
      <c r="N40" s="208"/>
      <c r="O40" s="208"/>
      <c r="P40" s="208"/>
      <c r="Q40" s="208"/>
      <c r="R40" s="208">
        <v>28</v>
      </c>
      <c r="S40" s="208"/>
      <c r="T40" s="208"/>
      <c r="U40" s="208"/>
      <c r="V40" s="208"/>
      <c r="W40" s="208"/>
      <c r="X40" s="208">
        <v>34</v>
      </c>
      <c r="Y40" s="208"/>
      <c r="Z40" s="208"/>
      <c r="AA40" s="208"/>
      <c r="AB40" s="208"/>
      <c r="AC40" s="208"/>
      <c r="AD40" s="208">
        <v>24</v>
      </c>
      <c r="AE40" s="208"/>
      <c r="AF40" s="208"/>
      <c r="AG40" s="208"/>
      <c r="AH40" s="208"/>
      <c r="AI40" s="208"/>
      <c r="AJ40" s="208">
        <v>15</v>
      </c>
      <c r="AK40" s="208"/>
      <c r="AL40" s="208"/>
      <c r="AM40" s="208"/>
      <c r="AN40" s="208"/>
      <c r="AO40" s="208"/>
      <c r="AP40" s="71"/>
      <c r="AQ40" s="1"/>
      <c r="AR40" s="10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1" customFormat="1" ht="15" customHeight="1">
      <c r="A41" s="1"/>
      <c r="B41" s="219"/>
      <c r="C41" s="219"/>
      <c r="D41" s="158"/>
      <c r="E41" s="158"/>
      <c r="F41" s="158"/>
      <c r="G41" s="158"/>
      <c r="H41" s="158"/>
      <c r="I41" s="191" t="s">
        <v>42</v>
      </c>
      <c r="J41" s="191"/>
      <c r="K41" s="191"/>
      <c r="L41" s="209">
        <v>9</v>
      </c>
      <c r="M41" s="209"/>
      <c r="N41" s="209"/>
      <c r="O41" s="209"/>
      <c r="P41" s="209"/>
      <c r="Q41" s="209"/>
      <c r="R41" s="209">
        <v>17</v>
      </c>
      <c r="S41" s="209"/>
      <c r="T41" s="209"/>
      <c r="U41" s="209"/>
      <c r="V41" s="209"/>
      <c r="W41" s="209"/>
      <c r="X41" s="209">
        <v>48</v>
      </c>
      <c r="Y41" s="209"/>
      <c r="Z41" s="209"/>
      <c r="AA41" s="209"/>
      <c r="AB41" s="209"/>
      <c r="AC41" s="209"/>
      <c r="AD41" s="209">
        <v>35</v>
      </c>
      <c r="AE41" s="209"/>
      <c r="AF41" s="209"/>
      <c r="AG41" s="209"/>
      <c r="AH41" s="209"/>
      <c r="AI41" s="209"/>
      <c r="AJ41" s="209">
        <v>19</v>
      </c>
      <c r="AK41" s="209"/>
      <c r="AL41" s="209"/>
      <c r="AM41" s="209"/>
      <c r="AN41" s="209"/>
      <c r="AO41" s="209"/>
      <c r="AP41" s="71"/>
      <c r="AQ41" s="1"/>
      <c r="AR41" s="10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1" customFormat="1" ht="15" customHeight="1">
      <c r="A42" s="1"/>
      <c r="B42" s="219"/>
      <c r="C42" s="219"/>
      <c r="D42" s="158" t="s">
        <v>47</v>
      </c>
      <c r="E42" s="158"/>
      <c r="F42" s="158"/>
      <c r="G42" s="158"/>
      <c r="H42" s="158"/>
      <c r="I42" s="188" t="s">
        <v>41</v>
      </c>
      <c r="J42" s="188"/>
      <c r="K42" s="188"/>
      <c r="L42" s="208">
        <v>14</v>
      </c>
      <c r="M42" s="208"/>
      <c r="N42" s="208"/>
      <c r="O42" s="208"/>
      <c r="P42" s="208"/>
      <c r="Q42" s="208"/>
      <c r="R42" s="208">
        <v>27</v>
      </c>
      <c r="S42" s="208"/>
      <c r="T42" s="208"/>
      <c r="U42" s="208"/>
      <c r="V42" s="208"/>
      <c r="W42" s="208"/>
      <c r="X42" s="208">
        <v>43</v>
      </c>
      <c r="Y42" s="208"/>
      <c r="Z42" s="208"/>
      <c r="AA42" s="208"/>
      <c r="AB42" s="208"/>
      <c r="AC42" s="208"/>
      <c r="AD42" s="208">
        <v>31</v>
      </c>
      <c r="AE42" s="208"/>
      <c r="AF42" s="208"/>
      <c r="AG42" s="208"/>
      <c r="AH42" s="208"/>
      <c r="AI42" s="208"/>
      <c r="AJ42" s="208">
        <v>16</v>
      </c>
      <c r="AK42" s="208"/>
      <c r="AL42" s="208"/>
      <c r="AM42" s="208"/>
      <c r="AN42" s="208"/>
      <c r="AO42" s="208"/>
      <c r="AP42" s="71"/>
      <c r="AQ42" s="1"/>
      <c r="AR42" s="1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1" customFormat="1" ht="15" customHeight="1">
      <c r="A43" s="1"/>
      <c r="B43" s="219"/>
      <c r="C43" s="219"/>
      <c r="D43" s="224"/>
      <c r="E43" s="224"/>
      <c r="F43" s="224"/>
      <c r="G43" s="224"/>
      <c r="H43" s="224"/>
      <c r="I43" s="191" t="s">
        <v>42</v>
      </c>
      <c r="J43" s="191"/>
      <c r="K43" s="191"/>
      <c r="L43" s="208">
        <v>11</v>
      </c>
      <c r="M43" s="208"/>
      <c r="N43" s="208"/>
      <c r="O43" s="208"/>
      <c r="P43" s="208"/>
      <c r="Q43" s="208"/>
      <c r="R43" s="208">
        <v>20</v>
      </c>
      <c r="S43" s="208"/>
      <c r="T43" s="208"/>
      <c r="U43" s="208"/>
      <c r="V43" s="208"/>
      <c r="W43" s="208"/>
      <c r="X43" s="208">
        <v>30</v>
      </c>
      <c r="Y43" s="208"/>
      <c r="Z43" s="208"/>
      <c r="AA43" s="208"/>
      <c r="AB43" s="208"/>
      <c r="AC43" s="208"/>
      <c r="AD43" s="208">
        <v>35</v>
      </c>
      <c r="AE43" s="208"/>
      <c r="AF43" s="208"/>
      <c r="AG43" s="208"/>
      <c r="AH43" s="208"/>
      <c r="AI43" s="208"/>
      <c r="AJ43" s="208">
        <v>15</v>
      </c>
      <c r="AK43" s="208"/>
      <c r="AL43" s="208"/>
      <c r="AM43" s="208"/>
      <c r="AN43" s="208"/>
      <c r="AO43" s="208"/>
      <c r="AP43" s="71"/>
      <c r="AQ43" s="10"/>
      <c r="AR43" s="10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1" customFormat="1" ht="15" customHeight="1">
      <c r="A44" s="1"/>
      <c r="B44" s="219"/>
      <c r="C44" s="220"/>
      <c r="D44" s="224" t="s">
        <v>8</v>
      </c>
      <c r="E44" s="224"/>
      <c r="F44" s="224"/>
      <c r="G44" s="224"/>
      <c r="H44" s="224"/>
      <c r="I44" s="199" t="s">
        <v>41</v>
      </c>
      <c r="J44" s="188"/>
      <c r="K44" s="188"/>
      <c r="L44" s="217">
        <f t="shared" ref="L44" si="22">L38+L40+L42</f>
        <v>27</v>
      </c>
      <c r="M44" s="217"/>
      <c r="N44" s="217"/>
      <c r="O44" s="217"/>
      <c r="P44" s="217"/>
      <c r="Q44" s="217"/>
      <c r="R44" s="217">
        <f t="shared" ref="R44" si="23">R38+R40+R42</f>
        <v>68</v>
      </c>
      <c r="S44" s="217"/>
      <c r="T44" s="217"/>
      <c r="U44" s="217"/>
      <c r="V44" s="217"/>
      <c r="W44" s="217"/>
      <c r="X44" s="217">
        <f t="shared" ref="X44:X45" si="24">X38+X40+X42</f>
        <v>106</v>
      </c>
      <c r="Y44" s="217"/>
      <c r="Z44" s="217"/>
      <c r="AA44" s="217"/>
      <c r="AB44" s="217"/>
      <c r="AC44" s="217"/>
      <c r="AD44" s="217">
        <f>AD38+AD40+AD42</f>
        <v>94</v>
      </c>
      <c r="AE44" s="217"/>
      <c r="AF44" s="217"/>
      <c r="AG44" s="217"/>
      <c r="AH44" s="217"/>
      <c r="AI44" s="217"/>
      <c r="AJ44" s="217">
        <f>AJ38+AJ40+AJ42</f>
        <v>48</v>
      </c>
      <c r="AK44" s="217"/>
      <c r="AL44" s="217"/>
      <c r="AM44" s="217"/>
      <c r="AN44" s="217"/>
      <c r="AO44" s="217"/>
      <c r="AP44" s="70"/>
      <c r="AQ44" s="1"/>
      <c r="AR44" s="10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0" customFormat="1" ht="15" customHeight="1">
      <c r="A45" s="2"/>
      <c r="B45" s="219"/>
      <c r="C45" s="220"/>
      <c r="D45" s="224"/>
      <c r="E45" s="224"/>
      <c r="F45" s="224"/>
      <c r="G45" s="224"/>
      <c r="H45" s="224"/>
      <c r="I45" s="218" t="s">
        <v>42</v>
      </c>
      <c r="J45" s="191"/>
      <c r="K45" s="191"/>
      <c r="L45" s="211">
        <f t="shared" ref="L45" si="25">L39+L41+L43</f>
        <v>25</v>
      </c>
      <c r="M45" s="211"/>
      <c r="N45" s="211"/>
      <c r="O45" s="211"/>
      <c r="P45" s="211"/>
      <c r="Q45" s="211"/>
      <c r="R45" s="211">
        <f t="shared" ref="R45" si="26">R39+R41+R43</f>
        <v>54</v>
      </c>
      <c r="S45" s="211"/>
      <c r="T45" s="211"/>
      <c r="U45" s="211"/>
      <c r="V45" s="211"/>
      <c r="W45" s="211"/>
      <c r="X45" s="211">
        <f t="shared" si="24"/>
        <v>113</v>
      </c>
      <c r="Y45" s="211"/>
      <c r="Z45" s="211"/>
      <c r="AA45" s="211"/>
      <c r="AB45" s="211"/>
      <c r="AC45" s="211"/>
      <c r="AD45" s="211">
        <f>AD39+AD41+AD43</f>
        <v>101</v>
      </c>
      <c r="AE45" s="211"/>
      <c r="AF45" s="211"/>
      <c r="AG45" s="211"/>
      <c r="AH45" s="211"/>
      <c r="AI45" s="211"/>
      <c r="AJ45" s="211">
        <f>AJ39+AJ41+AJ43</f>
        <v>53</v>
      </c>
      <c r="AK45" s="211"/>
      <c r="AL45" s="211"/>
      <c r="AM45" s="211"/>
      <c r="AN45" s="211"/>
      <c r="AO45" s="211"/>
      <c r="AP45" s="72"/>
      <c r="AQ45" s="2"/>
      <c r="AR45" s="1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0" customFormat="1" ht="15" customHeight="1">
      <c r="A46" s="2"/>
      <c r="B46" s="221"/>
      <c r="C46" s="222"/>
      <c r="D46" s="158"/>
      <c r="E46" s="158"/>
      <c r="F46" s="158"/>
      <c r="G46" s="158"/>
      <c r="H46" s="158"/>
      <c r="I46" s="225" t="s">
        <v>48</v>
      </c>
      <c r="J46" s="154"/>
      <c r="K46" s="154"/>
      <c r="L46" s="211">
        <f t="shared" ref="L46" si="27">L44+L45</f>
        <v>52</v>
      </c>
      <c r="M46" s="211"/>
      <c r="N46" s="211"/>
      <c r="O46" s="211"/>
      <c r="P46" s="211"/>
      <c r="Q46" s="211"/>
      <c r="R46" s="211">
        <f t="shared" ref="R46" si="28">R44+R45</f>
        <v>122</v>
      </c>
      <c r="S46" s="211"/>
      <c r="T46" s="211"/>
      <c r="U46" s="211"/>
      <c r="V46" s="211"/>
      <c r="W46" s="211"/>
      <c r="X46" s="211">
        <f>X44+X45</f>
        <v>219</v>
      </c>
      <c r="Y46" s="211"/>
      <c r="Z46" s="211"/>
      <c r="AA46" s="211"/>
      <c r="AB46" s="211"/>
      <c r="AC46" s="211"/>
      <c r="AD46" s="211">
        <f t="shared" ref="AD46" si="29">AD44+AD45</f>
        <v>195</v>
      </c>
      <c r="AE46" s="211"/>
      <c r="AF46" s="211"/>
      <c r="AG46" s="211"/>
      <c r="AH46" s="211"/>
      <c r="AI46" s="211"/>
      <c r="AJ46" s="211">
        <f t="shared" ref="AJ46" si="30">AJ44+AJ45</f>
        <v>101</v>
      </c>
      <c r="AK46" s="211"/>
      <c r="AL46" s="211"/>
      <c r="AM46" s="211"/>
      <c r="AN46" s="211"/>
      <c r="AO46" s="211"/>
      <c r="AP46" s="38"/>
      <c r="AQ46" s="2"/>
      <c r="AR46" s="1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1" customFormat="1" ht="15" customHeight="1">
      <c r="A47" s="1"/>
      <c r="B47" s="212" t="s">
        <v>49</v>
      </c>
      <c r="C47" s="212"/>
      <c r="D47" s="213"/>
      <c r="E47" s="213"/>
      <c r="F47" s="213"/>
      <c r="G47" s="213"/>
      <c r="H47" s="213"/>
      <c r="I47" s="212"/>
      <c r="J47" s="212"/>
      <c r="K47" s="212"/>
      <c r="L47" s="214">
        <f t="shared" ref="L47" si="31">ROUND(L46/L33,1)</f>
        <v>17.3</v>
      </c>
      <c r="M47" s="214"/>
      <c r="N47" s="214"/>
      <c r="O47" s="214"/>
      <c r="P47" s="214"/>
      <c r="Q47" s="214"/>
      <c r="R47" s="214">
        <f t="shared" ref="R47" si="32">ROUND(R46/R33,1)</f>
        <v>20.3</v>
      </c>
      <c r="S47" s="214"/>
      <c r="T47" s="214"/>
      <c r="U47" s="214"/>
      <c r="V47" s="214"/>
      <c r="W47" s="214"/>
      <c r="X47" s="214">
        <f>ROUND(X46/X33,1)</f>
        <v>18.3</v>
      </c>
      <c r="Y47" s="214"/>
      <c r="Z47" s="214"/>
      <c r="AA47" s="214"/>
      <c r="AB47" s="214"/>
      <c r="AC47" s="214"/>
      <c r="AD47" s="214">
        <f t="shared" ref="AD47" si="33">ROUND(AD46/AD33,1)</f>
        <v>17.7</v>
      </c>
      <c r="AE47" s="214"/>
      <c r="AF47" s="214"/>
      <c r="AG47" s="214"/>
      <c r="AH47" s="214"/>
      <c r="AI47" s="214"/>
      <c r="AJ47" s="215">
        <f t="shared" ref="AJ47" si="34">ROUND(AJ46/AJ33,1)</f>
        <v>25.3</v>
      </c>
      <c r="AK47" s="215"/>
      <c r="AL47" s="215"/>
      <c r="AM47" s="215"/>
      <c r="AN47" s="215"/>
      <c r="AO47" s="216"/>
      <c r="AP47" s="40"/>
      <c r="AQ47" s="10"/>
      <c r="AR47" s="10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1" customFormat="1" ht="15" customHeight="1">
      <c r="A48" s="1"/>
      <c r="B48" s="162" t="s">
        <v>50</v>
      </c>
      <c r="C48" s="162"/>
      <c r="D48" s="162"/>
      <c r="E48" s="162"/>
      <c r="F48" s="162"/>
      <c r="G48" s="162"/>
      <c r="H48" s="162"/>
      <c r="I48" s="162"/>
      <c r="J48" s="162"/>
      <c r="K48" s="162"/>
      <c r="L48" s="264">
        <f t="shared" ref="L48" si="35">ROUND(L46/(L34+L35+L36+L37),1)</f>
        <v>6.5</v>
      </c>
      <c r="M48" s="264"/>
      <c r="N48" s="264"/>
      <c r="O48" s="264"/>
      <c r="P48" s="264"/>
      <c r="Q48" s="264"/>
      <c r="R48" s="264">
        <f>ROUND(R46/(R34+R35+R36+R37),1)</f>
        <v>12.2</v>
      </c>
      <c r="S48" s="264"/>
      <c r="T48" s="264"/>
      <c r="U48" s="264"/>
      <c r="V48" s="264"/>
      <c r="W48" s="264"/>
      <c r="X48" s="264">
        <f>ROUND(X46/(X34+X35+X36+X37),1)</f>
        <v>10.4</v>
      </c>
      <c r="Y48" s="264"/>
      <c r="Z48" s="264"/>
      <c r="AA48" s="264"/>
      <c r="AB48" s="264"/>
      <c r="AC48" s="264"/>
      <c r="AD48" s="264">
        <f>ROUND(AD46/(AD34+AD35+AD36+AD37),1)</f>
        <v>8.5</v>
      </c>
      <c r="AE48" s="264"/>
      <c r="AF48" s="264"/>
      <c r="AG48" s="264"/>
      <c r="AH48" s="264"/>
      <c r="AI48" s="264"/>
      <c r="AJ48" s="264">
        <f>ROUND(AJ46/(AJ34+AJ35+AJ36+AJ37),1)</f>
        <v>12.6</v>
      </c>
      <c r="AK48" s="264"/>
      <c r="AL48" s="264"/>
      <c r="AM48" s="264"/>
      <c r="AN48" s="264"/>
      <c r="AO48" s="265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0" customFormat="1" ht="14.25">
      <c r="A49" s="5"/>
      <c r="B49" s="263" t="s">
        <v>119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1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0" customFormat="1" ht="12" customHeight="1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2"/>
      <c r="AS50" s="12"/>
      <c r="AT50" s="1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1" customFormat="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0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1" customFormat="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0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</sheetData>
  <mergeCells count="233">
    <mergeCell ref="B49:AO49"/>
    <mergeCell ref="D38:H39"/>
    <mergeCell ref="D40:H41"/>
    <mergeCell ref="D42:H43"/>
    <mergeCell ref="D44:H46"/>
    <mergeCell ref="B48:K48"/>
    <mergeCell ref="L48:Q48"/>
    <mergeCell ref="R48:W48"/>
    <mergeCell ref="X48:AC48"/>
    <mergeCell ref="AD48:AI48"/>
    <mergeCell ref="I42:K42"/>
    <mergeCell ref="L42:Q42"/>
    <mergeCell ref="R42:W42"/>
    <mergeCell ref="X42:AC42"/>
    <mergeCell ref="AD42:AI42"/>
    <mergeCell ref="I38:K38"/>
    <mergeCell ref="L38:Q38"/>
    <mergeCell ref="R38:W38"/>
    <mergeCell ref="X38:AC38"/>
    <mergeCell ref="AD38:AI38"/>
    <mergeCell ref="AJ48:AO48"/>
    <mergeCell ref="L46:Q46"/>
    <mergeCell ref="R46:W46"/>
    <mergeCell ref="X46:AC46"/>
    <mergeCell ref="B14:C22"/>
    <mergeCell ref="L30:Q32"/>
    <mergeCell ref="R30:W32"/>
    <mergeCell ref="X30:AC32"/>
    <mergeCell ref="AD30:AI32"/>
    <mergeCell ref="AJ30:AO32"/>
    <mergeCell ref="D10:H11"/>
    <mergeCell ref="D12:H13"/>
    <mergeCell ref="AG23:AM23"/>
    <mergeCell ref="AN23:AT23"/>
    <mergeCell ref="B24:K24"/>
    <mergeCell ref="L24:R24"/>
    <mergeCell ref="S24:Y24"/>
    <mergeCell ref="Z24:AF24"/>
    <mergeCell ref="AG24:AM24"/>
    <mergeCell ref="AN24:AT24"/>
    <mergeCell ref="I21:K21"/>
    <mergeCell ref="L21:R21"/>
    <mergeCell ref="S21:Y21"/>
    <mergeCell ref="Z21:AF21"/>
    <mergeCell ref="AG21:AM21"/>
    <mergeCell ref="AN21:AT21"/>
    <mergeCell ref="I22:K22"/>
    <mergeCell ref="L22:R22"/>
    <mergeCell ref="B34:C37"/>
    <mergeCell ref="B38:C46"/>
    <mergeCell ref="D34:H35"/>
    <mergeCell ref="D36:H37"/>
    <mergeCell ref="D14:H15"/>
    <mergeCell ref="D16:H17"/>
    <mergeCell ref="D18:H19"/>
    <mergeCell ref="D20:H22"/>
    <mergeCell ref="I46:K46"/>
    <mergeCell ref="I34:K34"/>
    <mergeCell ref="A28:AR28"/>
    <mergeCell ref="B30:K30"/>
    <mergeCell ref="B31:K31"/>
    <mergeCell ref="B32:K32"/>
    <mergeCell ref="B33:K33"/>
    <mergeCell ref="L33:Q33"/>
    <mergeCell ref="R33:W33"/>
    <mergeCell ref="X33:AC33"/>
    <mergeCell ref="AD33:AI33"/>
    <mergeCell ref="AJ33:AO33"/>
    <mergeCell ref="B23:K23"/>
    <mergeCell ref="L23:R23"/>
    <mergeCell ref="S23:Y23"/>
    <mergeCell ref="Z23:AF23"/>
    <mergeCell ref="AD46:AI46"/>
    <mergeCell ref="AJ46:AO46"/>
    <mergeCell ref="B47:K47"/>
    <mergeCell ref="L47:Q47"/>
    <mergeCell ref="R47:W47"/>
    <mergeCell ref="X47:AC47"/>
    <mergeCell ref="AD47:AI47"/>
    <mergeCell ref="AJ47:AO47"/>
    <mergeCell ref="I44:K44"/>
    <mergeCell ref="L44:Q44"/>
    <mergeCell ref="R44:W44"/>
    <mergeCell ref="X44:AC44"/>
    <mergeCell ref="AD44:AI44"/>
    <mergeCell ref="AJ44:AO44"/>
    <mergeCell ref="I45:K45"/>
    <mergeCell ref="L45:Q45"/>
    <mergeCell ref="R45:W45"/>
    <mergeCell ref="X45:AC45"/>
    <mergeCell ref="AD45:AI45"/>
    <mergeCell ref="AJ45:AO45"/>
    <mergeCell ref="AJ42:AO42"/>
    <mergeCell ref="I43:K43"/>
    <mergeCell ref="L43:Q43"/>
    <mergeCell ref="R43:W43"/>
    <mergeCell ref="X43:AC43"/>
    <mergeCell ref="AD43:AI43"/>
    <mergeCell ref="AJ43:AO43"/>
    <mergeCell ref="I40:K40"/>
    <mergeCell ref="L40:Q40"/>
    <mergeCell ref="R40:W40"/>
    <mergeCell ref="X40:AC40"/>
    <mergeCell ref="AD40:AI40"/>
    <mergeCell ref="AJ40:AO40"/>
    <mergeCell ref="I41:K41"/>
    <mergeCell ref="L41:Q41"/>
    <mergeCell ref="R41:W41"/>
    <mergeCell ref="X41:AC41"/>
    <mergeCell ref="AD41:AI41"/>
    <mergeCell ref="AJ41:AO41"/>
    <mergeCell ref="AJ38:AO38"/>
    <mergeCell ref="I39:K39"/>
    <mergeCell ref="L39:Q39"/>
    <mergeCell ref="R39:W39"/>
    <mergeCell ref="X39:AC39"/>
    <mergeCell ref="AD39:AI39"/>
    <mergeCell ref="AJ39:AO39"/>
    <mergeCell ref="I36:K36"/>
    <mergeCell ref="L36:Q36"/>
    <mergeCell ref="R36:W36"/>
    <mergeCell ref="X36:AC36"/>
    <mergeCell ref="AD36:AI36"/>
    <mergeCell ref="AJ36:AO36"/>
    <mergeCell ref="I37:K37"/>
    <mergeCell ref="L37:Q37"/>
    <mergeCell ref="R37:W37"/>
    <mergeCell ref="X37:AC37"/>
    <mergeCell ref="AD37:AI37"/>
    <mergeCell ref="AJ37:AO37"/>
    <mergeCell ref="L34:Q34"/>
    <mergeCell ref="R34:W34"/>
    <mergeCell ref="X34:AC34"/>
    <mergeCell ref="AD34:AI34"/>
    <mergeCell ref="AJ34:AO34"/>
    <mergeCell ref="I35:K35"/>
    <mergeCell ref="L35:Q35"/>
    <mergeCell ref="R35:W35"/>
    <mergeCell ref="X35:AC35"/>
    <mergeCell ref="AD35:AI35"/>
    <mergeCell ref="AJ35:AO35"/>
    <mergeCell ref="S22:Y22"/>
    <mergeCell ref="Z22:AF22"/>
    <mergeCell ref="AG22:AM22"/>
    <mergeCell ref="AN22:AT22"/>
    <mergeCell ref="I19:K19"/>
    <mergeCell ref="L19:R19"/>
    <mergeCell ref="S19:Y19"/>
    <mergeCell ref="Z19:AF19"/>
    <mergeCell ref="AG19:AM19"/>
    <mergeCell ref="AN19:AT19"/>
    <mergeCell ref="I20:K20"/>
    <mergeCell ref="L20:R20"/>
    <mergeCell ref="S20:Y20"/>
    <mergeCell ref="Z20:AF20"/>
    <mergeCell ref="AG20:AM20"/>
    <mergeCell ref="AN20:AT20"/>
    <mergeCell ref="I17:K17"/>
    <mergeCell ref="L17:R17"/>
    <mergeCell ref="S17:Y17"/>
    <mergeCell ref="Z17:AF17"/>
    <mergeCell ref="AG17:AM17"/>
    <mergeCell ref="AN17:AT17"/>
    <mergeCell ref="I18:K18"/>
    <mergeCell ref="L18:R18"/>
    <mergeCell ref="S18:Y18"/>
    <mergeCell ref="Z18:AF18"/>
    <mergeCell ref="AG18:AM18"/>
    <mergeCell ref="AN18:AT18"/>
    <mergeCell ref="I15:K15"/>
    <mergeCell ref="L15:R15"/>
    <mergeCell ref="S15:Y15"/>
    <mergeCell ref="Z15:AF15"/>
    <mergeCell ref="AG15:AM15"/>
    <mergeCell ref="AN15:AT15"/>
    <mergeCell ref="I16:K16"/>
    <mergeCell ref="L16:R16"/>
    <mergeCell ref="S16:Y16"/>
    <mergeCell ref="Z16:AF16"/>
    <mergeCell ref="AG16:AM16"/>
    <mergeCell ref="AN16:AT16"/>
    <mergeCell ref="AN12:AT12"/>
    <mergeCell ref="I13:K13"/>
    <mergeCell ref="L13:R13"/>
    <mergeCell ref="S13:Y13"/>
    <mergeCell ref="Z13:AF13"/>
    <mergeCell ref="AG13:AM13"/>
    <mergeCell ref="AN13:AT13"/>
    <mergeCell ref="I14:K14"/>
    <mergeCell ref="L14:R14"/>
    <mergeCell ref="S14:Y14"/>
    <mergeCell ref="Z14:AF14"/>
    <mergeCell ref="AG14:AM14"/>
    <mergeCell ref="AN14:AT14"/>
    <mergeCell ref="B9:K9"/>
    <mergeCell ref="L9:R9"/>
    <mergeCell ref="S9:Y9"/>
    <mergeCell ref="Z9:AF9"/>
    <mergeCell ref="AG9:AM9"/>
    <mergeCell ref="AN9:AT9"/>
    <mergeCell ref="I10:K10"/>
    <mergeCell ref="L10:R10"/>
    <mergeCell ref="S10:Y10"/>
    <mergeCell ref="Z10:AF10"/>
    <mergeCell ref="AG10:AM10"/>
    <mergeCell ref="AN10:AT10"/>
    <mergeCell ref="B10:C13"/>
    <mergeCell ref="I11:K11"/>
    <mergeCell ref="L11:R11"/>
    <mergeCell ref="S11:Y11"/>
    <mergeCell ref="Z11:AF11"/>
    <mergeCell ref="AG11:AM11"/>
    <mergeCell ref="AN11:AT11"/>
    <mergeCell ref="I12:K12"/>
    <mergeCell ref="L12:R12"/>
    <mergeCell ref="S12:Y12"/>
    <mergeCell ref="Z12:AF12"/>
    <mergeCell ref="AG12:AM12"/>
    <mergeCell ref="A2:AT2"/>
    <mergeCell ref="A4:AR4"/>
    <mergeCell ref="B6:K6"/>
    <mergeCell ref="B7:K7"/>
    <mergeCell ref="B8:K8"/>
    <mergeCell ref="L8:R8"/>
    <mergeCell ref="S8:Y8"/>
    <mergeCell ref="Z8:AF8"/>
    <mergeCell ref="AG8:AM8"/>
    <mergeCell ref="AN8:AT8"/>
    <mergeCell ref="L6:R7"/>
    <mergeCell ref="S6:Y7"/>
    <mergeCell ref="Z6:AF7"/>
    <mergeCell ref="AG6:AM7"/>
    <mergeCell ref="AN6:AT7"/>
  </mergeCells>
  <phoneticPr fontId="32"/>
  <pageMargins left="0.75138888888888899" right="0.75138888888888899" top="0.78680555555555598" bottom="0.78680555555555598" header="0.51041666666666696" footer="0"/>
  <pageSetup paperSize="9" scale="98" firstPageNumber="61" pageOrder="overThenDown" orientation="portrait" useFirstPageNumber="1" r:id="rId1"/>
  <headerFooter scaleWithDoc="0" alignWithMargins="0"/>
  <ignoredErrors>
    <ignoredError sqref="AN24" evalError="1"/>
    <ignoredError sqref="AN9 AN11:AN12 AN15:AT19 AN13:AN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5"/>
  <sheetViews>
    <sheetView view="pageBreakPreview" zoomScaleNormal="81" zoomScaleSheetLayoutView="100" workbookViewId="0"/>
  </sheetViews>
  <sheetFormatPr defaultColWidth="9" defaultRowHeight="13.5"/>
  <cols>
    <col min="1" max="244" width="1.875" style="1" customWidth="1"/>
    <col min="245" max="252" width="1.875" style="20" customWidth="1"/>
    <col min="253" max="256" width="9" style="20"/>
  </cols>
  <sheetData>
    <row r="1" spans="1:256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</row>
    <row r="2" spans="1:256" s="30" customFormat="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1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0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9"/>
      <c r="Q3" s="29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"/>
      <c r="AH3" s="35" t="s">
        <v>34</v>
      </c>
      <c r="AI3" s="35"/>
      <c r="AJ3" s="35"/>
      <c r="AK3" s="35"/>
      <c r="AL3" s="35"/>
      <c r="AM3" s="35"/>
      <c r="AN3" s="35"/>
      <c r="AO3" s="12"/>
      <c r="AP3" s="1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0" customFormat="1" ht="15" customHeight="1">
      <c r="A4" s="29"/>
      <c r="B4" s="177" t="s">
        <v>35</v>
      </c>
      <c r="C4" s="177"/>
      <c r="D4" s="177"/>
      <c r="E4" s="177"/>
      <c r="F4" s="177"/>
      <c r="G4" s="177"/>
      <c r="H4" s="177"/>
      <c r="I4" s="177"/>
      <c r="J4" s="177"/>
      <c r="K4" s="177"/>
      <c r="L4" s="266"/>
      <c r="M4" s="154" t="s">
        <v>125</v>
      </c>
      <c r="N4" s="154"/>
      <c r="O4" s="154"/>
      <c r="P4" s="154"/>
      <c r="Q4" s="154"/>
      <c r="R4" s="154"/>
      <c r="S4" s="154" t="s">
        <v>122</v>
      </c>
      <c r="T4" s="154"/>
      <c r="U4" s="154"/>
      <c r="V4" s="154"/>
      <c r="W4" s="154"/>
      <c r="X4" s="154"/>
      <c r="Y4" s="154" t="s">
        <v>124</v>
      </c>
      <c r="Z4" s="154"/>
      <c r="AA4" s="154"/>
      <c r="AB4" s="154"/>
      <c r="AC4" s="154"/>
      <c r="AD4" s="154"/>
      <c r="AE4" s="154" t="s">
        <v>132</v>
      </c>
      <c r="AF4" s="154"/>
      <c r="AG4" s="154"/>
      <c r="AH4" s="154"/>
      <c r="AI4" s="154"/>
      <c r="AJ4" s="154"/>
      <c r="AK4" s="154" t="s">
        <v>136</v>
      </c>
      <c r="AL4" s="154"/>
      <c r="AM4" s="154"/>
      <c r="AN4" s="154"/>
      <c r="AO4" s="154"/>
      <c r="AP4" s="15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0" customFormat="1" ht="15" customHeight="1">
      <c r="A5" s="29"/>
      <c r="B5" s="178" t="s">
        <v>36</v>
      </c>
      <c r="C5" s="178"/>
      <c r="D5" s="178"/>
      <c r="E5" s="178"/>
      <c r="F5" s="178"/>
      <c r="G5" s="178"/>
      <c r="H5" s="178"/>
      <c r="I5" s="178"/>
      <c r="J5" s="178"/>
      <c r="K5" s="178"/>
      <c r="L5" s="267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0" customFormat="1" ht="15" customHeight="1">
      <c r="A6" s="29"/>
      <c r="B6" s="268" t="s">
        <v>58</v>
      </c>
      <c r="C6" s="268"/>
      <c r="D6" s="268"/>
      <c r="E6" s="268"/>
      <c r="F6" s="268"/>
      <c r="G6" s="269"/>
      <c r="H6" s="269"/>
      <c r="I6" s="269"/>
      <c r="J6" s="269"/>
      <c r="K6" s="269"/>
      <c r="L6" s="269"/>
      <c r="M6" s="270">
        <v>10</v>
      </c>
      <c r="N6" s="270"/>
      <c r="O6" s="270"/>
      <c r="P6" s="270"/>
      <c r="Q6" s="270"/>
      <c r="R6" s="270"/>
      <c r="S6" s="271">
        <v>10</v>
      </c>
      <c r="T6" s="271"/>
      <c r="U6" s="271"/>
      <c r="V6" s="271"/>
      <c r="W6" s="271"/>
      <c r="X6" s="271"/>
      <c r="Y6" s="270">
        <v>10</v>
      </c>
      <c r="Z6" s="270"/>
      <c r="AA6" s="270"/>
      <c r="AB6" s="270"/>
      <c r="AC6" s="270"/>
      <c r="AD6" s="270"/>
      <c r="AE6" s="270">
        <v>10</v>
      </c>
      <c r="AF6" s="270"/>
      <c r="AG6" s="270"/>
      <c r="AH6" s="270"/>
      <c r="AI6" s="270"/>
      <c r="AJ6" s="270"/>
      <c r="AK6" s="270">
        <v>10</v>
      </c>
      <c r="AL6" s="270"/>
      <c r="AM6" s="270"/>
      <c r="AN6" s="270"/>
      <c r="AO6" s="270"/>
      <c r="AP6" s="270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0" customFormat="1" ht="15" customHeight="1">
      <c r="A7" s="29"/>
      <c r="B7" s="320" t="s">
        <v>38</v>
      </c>
      <c r="C7" s="321"/>
      <c r="D7" s="321"/>
      <c r="E7" s="321"/>
      <c r="F7" s="321"/>
      <c r="G7" s="272" t="s">
        <v>59</v>
      </c>
      <c r="H7" s="272"/>
      <c r="I7" s="272"/>
      <c r="J7" s="272"/>
      <c r="K7" s="272"/>
      <c r="L7" s="272"/>
      <c r="M7" s="273">
        <v>140</v>
      </c>
      <c r="N7" s="273"/>
      <c r="O7" s="273"/>
      <c r="P7" s="273"/>
      <c r="Q7" s="273"/>
      <c r="R7" s="273"/>
      <c r="S7" s="274">
        <v>132</v>
      </c>
      <c r="T7" s="274"/>
      <c r="U7" s="274"/>
      <c r="V7" s="274"/>
      <c r="W7" s="274"/>
      <c r="X7" s="274"/>
      <c r="Y7" s="273">
        <v>129</v>
      </c>
      <c r="Z7" s="273"/>
      <c r="AA7" s="273"/>
      <c r="AB7" s="273"/>
      <c r="AC7" s="273"/>
      <c r="AD7" s="273"/>
      <c r="AE7" s="273">
        <v>125</v>
      </c>
      <c r="AF7" s="273"/>
      <c r="AG7" s="273"/>
      <c r="AH7" s="273"/>
      <c r="AI7" s="273"/>
      <c r="AJ7" s="273"/>
      <c r="AK7" s="273">
        <f>SUM('★6-2(3)'!L5:AT5,'★6-2(3)'!L30:Z30)</f>
        <v>123</v>
      </c>
      <c r="AL7" s="273"/>
      <c r="AM7" s="273"/>
      <c r="AN7" s="273"/>
      <c r="AO7" s="273"/>
      <c r="AP7" s="27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0" customFormat="1" ht="15" customHeight="1">
      <c r="A8" s="29"/>
      <c r="B8" s="320"/>
      <c r="C8" s="321"/>
      <c r="D8" s="321"/>
      <c r="E8" s="321"/>
      <c r="F8" s="321"/>
      <c r="G8" s="275" t="s">
        <v>60</v>
      </c>
      <c r="H8" s="275"/>
      <c r="I8" s="275"/>
      <c r="J8" s="275"/>
      <c r="K8" s="275"/>
      <c r="L8" s="275"/>
      <c r="M8" s="273">
        <v>4</v>
      </c>
      <c r="N8" s="273"/>
      <c r="O8" s="273"/>
      <c r="P8" s="273"/>
      <c r="Q8" s="273"/>
      <c r="R8" s="273"/>
      <c r="S8" s="276">
        <v>5</v>
      </c>
      <c r="T8" s="276"/>
      <c r="U8" s="276"/>
      <c r="V8" s="276"/>
      <c r="W8" s="276"/>
      <c r="X8" s="276"/>
      <c r="Y8" s="273">
        <v>5</v>
      </c>
      <c r="Z8" s="273"/>
      <c r="AA8" s="273"/>
      <c r="AB8" s="273"/>
      <c r="AC8" s="273"/>
      <c r="AD8" s="273"/>
      <c r="AE8" s="273">
        <v>5</v>
      </c>
      <c r="AF8" s="273"/>
      <c r="AG8" s="273"/>
      <c r="AH8" s="273"/>
      <c r="AI8" s="273"/>
      <c r="AJ8" s="273"/>
      <c r="AK8" s="273">
        <f>SUM('★6-2(3)'!L6:AT6,'★6-2(3)'!L31:Z31)</f>
        <v>4</v>
      </c>
      <c r="AL8" s="273"/>
      <c r="AM8" s="273"/>
      <c r="AN8" s="273"/>
      <c r="AO8" s="273"/>
      <c r="AP8" s="27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0" customFormat="1" ht="15" customHeight="1">
      <c r="A9" s="29"/>
      <c r="B9" s="320"/>
      <c r="C9" s="321"/>
      <c r="D9" s="321"/>
      <c r="E9" s="321"/>
      <c r="F9" s="321"/>
      <c r="G9" s="277" t="s">
        <v>134</v>
      </c>
      <c r="H9" s="278"/>
      <c r="I9" s="278"/>
      <c r="J9" s="278"/>
      <c r="K9" s="278"/>
      <c r="L9" s="278"/>
      <c r="M9" s="279">
        <v>22</v>
      </c>
      <c r="N9" s="279"/>
      <c r="O9" s="279"/>
      <c r="P9" s="279"/>
      <c r="Q9" s="279"/>
      <c r="R9" s="279"/>
      <c r="S9" s="280">
        <v>23</v>
      </c>
      <c r="T9" s="280"/>
      <c r="U9" s="280"/>
      <c r="V9" s="280"/>
      <c r="W9" s="280"/>
      <c r="X9" s="280"/>
      <c r="Y9" s="279">
        <v>25</v>
      </c>
      <c r="Z9" s="279"/>
      <c r="AA9" s="279"/>
      <c r="AB9" s="279"/>
      <c r="AC9" s="279"/>
      <c r="AD9" s="279"/>
      <c r="AE9" s="279">
        <v>26</v>
      </c>
      <c r="AF9" s="279"/>
      <c r="AG9" s="279"/>
      <c r="AH9" s="279"/>
      <c r="AI9" s="279"/>
      <c r="AJ9" s="279"/>
      <c r="AK9" s="279">
        <f>SUM('★6-2(3)'!L7:AT7,'★6-2(3)'!L32:Z32)</f>
        <v>26</v>
      </c>
      <c r="AL9" s="279"/>
      <c r="AM9" s="279"/>
      <c r="AN9" s="279"/>
      <c r="AO9" s="279"/>
      <c r="AP9" s="279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0" customFormat="1" ht="15" customHeight="1">
      <c r="A10" s="29"/>
      <c r="B10" s="322" t="s">
        <v>61</v>
      </c>
      <c r="C10" s="322"/>
      <c r="D10" s="322"/>
      <c r="E10" s="322"/>
      <c r="F10" s="322"/>
      <c r="G10" s="323"/>
      <c r="H10" s="323"/>
      <c r="I10" s="281" t="s">
        <v>41</v>
      </c>
      <c r="J10" s="281"/>
      <c r="K10" s="282"/>
      <c r="L10" s="283"/>
      <c r="M10" s="273">
        <v>108</v>
      </c>
      <c r="N10" s="273"/>
      <c r="O10" s="273"/>
      <c r="P10" s="273"/>
      <c r="Q10" s="273"/>
      <c r="R10" s="273"/>
      <c r="S10" s="274">
        <v>106</v>
      </c>
      <c r="T10" s="274"/>
      <c r="U10" s="274"/>
      <c r="V10" s="274"/>
      <c r="W10" s="274"/>
      <c r="X10" s="274"/>
      <c r="Y10" s="273">
        <v>104</v>
      </c>
      <c r="Z10" s="273"/>
      <c r="AA10" s="273"/>
      <c r="AB10" s="273"/>
      <c r="AC10" s="273"/>
      <c r="AD10" s="273"/>
      <c r="AE10" s="273">
        <v>103</v>
      </c>
      <c r="AF10" s="273"/>
      <c r="AG10" s="273"/>
      <c r="AH10" s="273"/>
      <c r="AI10" s="273"/>
      <c r="AJ10" s="273"/>
      <c r="AK10" s="273">
        <f>SUM('★6-2(3)'!L8:AT8,'★6-2(3)'!L33:Z33)</f>
        <v>106</v>
      </c>
      <c r="AL10" s="273"/>
      <c r="AM10" s="273"/>
      <c r="AN10" s="273"/>
      <c r="AO10" s="273"/>
      <c r="AP10" s="27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0" customFormat="1" ht="15" customHeight="1">
      <c r="A11" s="29"/>
      <c r="B11" s="322"/>
      <c r="C11" s="322"/>
      <c r="D11" s="322"/>
      <c r="E11" s="322"/>
      <c r="F11" s="322"/>
      <c r="G11" s="322"/>
      <c r="H11" s="322"/>
      <c r="I11" s="284" t="s">
        <v>42</v>
      </c>
      <c r="J11" s="284"/>
      <c r="K11" s="142"/>
      <c r="L11" s="143"/>
      <c r="M11" s="273">
        <v>189</v>
      </c>
      <c r="N11" s="273"/>
      <c r="O11" s="273"/>
      <c r="P11" s="273"/>
      <c r="Q11" s="273"/>
      <c r="R11" s="273"/>
      <c r="S11" s="280">
        <v>190</v>
      </c>
      <c r="T11" s="280"/>
      <c r="U11" s="280"/>
      <c r="V11" s="280"/>
      <c r="W11" s="280"/>
      <c r="X11" s="280"/>
      <c r="Y11" s="273">
        <v>174</v>
      </c>
      <c r="Z11" s="273"/>
      <c r="AA11" s="273"/>
      <c r="AB11" s="273"/>
      <c r="AC11" s="273"/>
      <c r="AD11" s="273"/>
      <c r="AE11" s="273">
        <v>171</v>
      </c>
      <c r="AF11" s="273"/>
      <c r="AG11" s="273"/>
      <c r="AH11" s="273"/>
      <c r="AI11" s="273"/>
      <c r="AJ11" s="273"/>
      <c r="AK11" s="273">
        <f>SUM('★6-2(3)'!L9:AT9,'★6-2(3)'!L34:Z34)</f>
        <v>174</v>
      </c>
      <c r="AL11" s="273"/>
      <c r="AM11" s="273"/>
      <c r="AN11" s="273"/>
      <c r="AO11" s="273"/>
      <c r="AP11" s="27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0" customFormat="1" ht="15" customHeight="1">
      <c r="A12" s="29"/>
      <c r="B12" s="322"/>
      <c r="C12" s="322"/>
      <c r="D12" s="322"/>
      <c r="E12" s="322"/>
      <c r="F12" s="322"/>
      <c r="G12" s="322"/>
      <c r="H12" s="322"/>
      <c r="I12" s="225" t="s">
        <v>8</v>
      </c>
      <c r="J12" s="225"/>
      <c r="K12" s="154"/>
      <c r="L12" s="285"/>
      <c r="M12" s="286">
        <v>297</v>
      </c>
      <c r="N12" s="286"/>
      <c r="O12" s="286"/>
      <c r="P12" s="286"/>
      <c r="Q12" s="286"/>
      <c r="R12" s="286"/>
      <c r="S12" s="286">
        <v>296</v>
      </c>
      <c r="T12" s="286"/>
      <c r="U12" s="286"/>
      <c r="V12" s="286"/>
      <c r="W12" s="286"/>
      <c r="X12" s="286"/>
      <c r="Y12" s="286">
        <v>278</v>
      </c>
      <c r="Z12" s="286"/>
      <c r="AA12" s="286"/>
      <c r="AB12" s="286"/>
      <c r="AC12" s="286"/>
      <c r="AD12" s="286"/>
      <c r="AE12" s="286">
        <v>274</v>
      </c>
      <c r="AF12" s="286"/>
      <c r="AG12" s="286"/>
      <c r="AH12" s="286"/>
      <c r="AI12" s="286"/>
      <c r="AJ12" s="286"/>
      <c r="AK12" s="286">
        <f>SUM('★6-2(3)'!L10:AT10,'★6-2(3)'!L35:Z35)</f>
        <v>280</v>
      </c>
      <c r="AL12" s="286"/>
      <c r="AM12" s="286"/>
      <c r="AN12" s="286"/>
      <c r="AO12" s="286"/>
      <c r="AP12" s="286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0" customFormat="1" ht="15" customHeight="1">
      <c r="A13" s="29"/>
      <c r="B13" s="221" t="s">
        <v>62</v>
      </c>
      <c r="C13" s="221"/>
      <c r="D13" s="158" t="s">
        <v>63</v>
      </c>
      <c r="E13" s="158"/>
      <c r="F13" s="158"/>
      <c r="G13" s="158"/>
      <c r="H13" s="158"/>
      <c r="I13" s="281" t="s">
        <v>41</v>
      </c>
      <c r="J13" s="281"/>
      <c r="K13" s="287"/>
      <c r="L13" s="288"/>
      <c r="M13" s="289">
        <v>276</v>
      </c>
      <c r="N13" s="289"/>
      <c r="O13" s="289"/>
      <c r="P13" s="289"/>
      <c r="Q13" s="289"/>
      <c r="R13" s="289"/>
      <c r="S13" s="274">
        <v>292</v>
      </c>
      <c r="T13" s="274"/>
      <c r="U13" s="274"/>
      <c r="V13" s="274"/>
      <c r="W13" s="274"/>
      <c r="X13" s="274"/>
      <c r="Y13" s="289">
        <v>259</v>
      </c>
      <c r="Z13" s="289"/>
      <c r="AA13" s="289"/>
      <c r="AB13" s="289"/>
      <c r="AC13" s="289"/>
      <c r="AD13" s="289"/>
      <c r="AE13" s="290">
        <v>298</v>
      </c>
      <c r="AF13" s="291"/>
      <c r="AG13" s="291"/>
      <c r="AH13" s="291"/>
      <c r="AI13" s="291"/>
      <c r="AJ13" s="292"/>
      <c r="AK13" s="290">
        <f>SUM('★6-2(3)'!L11:AT11,'★6-2(3)'!L36:Z36)</f>
        <v>261</v>
      </c>
      <c r="AL13" s="291"/>
      <c r="AM13" s="291"/>
      <c r="AN13" s="291"/>
      <c r="AO13" s="291"/>
      <c r="AP13" s="29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0" customFormat="1" ht="15" customHeight="1">
      <c r="A14" s="29"/>
      <c r="B14" s="221"/>
      <c r="C14" s="221"/>
      <c r="D14" s="158"/>
      <c r="E14" s="158"/>
      <c r="F14" s="158"/>
      <c r="G14" s="158"/>
      <c r="H14" s="158"/>
      <c r="I14" s="284" t="s">
        <v>42</v>
      </c>
      <c r="J14" s="284"/>
      <c r="K14" s="142"/>
      <c r="L14" s="143"/>
      <c r="M14" s="279">
        <v>313</v>
      </c>
      <c r="N14" s="279"/>
      <c r="O14" s="279"/>
      <c r="P14" s="279"/>
      <c r="Q14" s="279"/>
      <c r="R14" s="279"/>
      <c r="S14" s="280">
        <v>287</v>
      </c>
      <c r="T14" s="280"/>
      <c r="U14" s="280"/>
      <c r="V14" s="280"/>
      <c r="W14" s="280"/>
      <c r="X14" s="280"/>
      <c r="Y14" s="279">
        <v>275</v>
      </c>
      <c r="Z14" s="279"/>
      <c r="AA14" s="279"/>
      <c r="AB14" s="279"/>
      <c r="AC14" s="279"/>
      <c r="AD14" s="279"/>
      <c r="AE14" s="293">
        <v>236</v>
      </c>
      <c r="AF14" s="294"/>
      <c r="AG14" s="294"/>
      <c r="AH14" s="294"/>
      <c r="AI14" s="294"/>
      <c r="AJ14" s="295"/>
      <c r="AK14" s="293">
        <f>SUM('★6-2(3)'!L12:AT12,'★6-2(3)'!L37:Z37)</f>
        <v>274</v>
      </c>
      <c r="AL14" s="294"/>
      <c r="AM14" s="294"/>
      <c r="AN14" s="294"/>
      <c r="AO14" s="294"/>
      <c r="AP14" s="295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0" customFormat="1" ht="15" customHeight="1">
      <c r="A15" s="29"/>
      <c r="B15" s="221"/>
      <c r="C15" s="221"/>
      <c r="D15" s="158" t="s">
        <v>64</v>
      </c>
      <c r="E15" s="158"/>
      <c r="F15" s="158"/>
      <c r="G15" s="158"/>
      <c r="H15" s="158"/>
      <c r="I15" s="296" t="s">
        <v>41</v>
      </c>
      <c r="J15" s="296"/>
      <c r="K15" s="287"/>
      <c r="L15" s="288"/>
      <c r="M15" s="273">
        <v>323</v>
      </c>
      <c r="N15" s="273"/>
      <c r="O15" s="273"/>
      <c r="P15" s="273"/>
      <c r="Q15" s="273"/>
      <c r="R15" s="273"/>
      <c r="S15" s="274">
        <v>282</v>
      </c>
      <c r="T15" s="274"/>
      <c r="U15" s="274"/>
      <c r="V15" s="274"/>
      <c r="W15" s="274"/>
      <c r="X15" s="274"/>
      <c r="Y15" s="273">
        <v>293</v>
      </c>
      <c r="Z15" s="273"/>
      <c r="AA15" s="273"/>
      <c r="AB15" s="273"/>
      <c r="AC15" s="273"/>
      <c r="AD15" s="273"/>
      <c r="AE15" s="290">
        <v>252</v>
      </c>
      <c r="AF15" s="291"/>
      <c r="AG15" s="291"/>
      <c r="AH15" s="291"/>
      <c r="AI15" s="291"/>
      <c r="AJ15" s="292"/>
      <c r="AK15" s="290">
        <f>SUM('★6-2(3)'!L13:AT13,'★6-2(3)'!L38:Z38)</f>
        <v>298</v>
      </c>
      <c r="AL15" s="291"/>
      <c r="AM15" s="291"/>
      <c r="AN15" s="291"/>
      <c r="AO15" s="291"/>
      <c r="AP15" s="29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0" customFormat="1" ht="15" customHeight="1">
      <c r="A16" s="29"/>
      <c r="B16" s="221"/>
      <c r="C16" s="221"/>
      <c r="D16" s="158"/>
      <c r="E16" s="158"/>
      <c r="F16" s="158"/>
      <c r="G16" s="158"/>
      <c r="H16" s="158"/>
      <c r="I16" s="284" t="s">
        <v>42</v>
      </c>
      <c r="J16" s="284"/>
      <c r="K16" s="142"/>
      <c r="L16" s="143"/>
      <c r="M16" s="273">
        <v>289</v>
      </c>
      <c r="N16" s="273"/>
      <c r="O16" s="273"/>
      <c r="P16" s="273"/>
      <c r="Q16" s="273"/>
      <c r="R16" s="273"/>
      <c r="S16" s="280">
        <v>314</v>
      </c>
      <c r="T16" s="280"/>
      <c r="U16" s="280"/>
      <c r="V16" s="280"/>
      <c r="W16" s="280"/>
      <c r="X16" s="280"/>
      <c r="Y16" s="273">
        <v>290</v>
      </c>
      <c r="Z16" s="273"/>
      <c r="AA16" s="273"/>
      <c r="AB16" s="273"/>
      <c r="AC16" s="273"/>
      <c r="AD16" s="273"/>
      <c r="AE16" s="293">
        <v>278</v>
      </c>
      <c r="AF16" s="294"/>
      <c r="AG16" s="294"/>
      <c r="AH16" s="294"/>
      <c r="AI16" s="294"/>
      <c r="AJ16" s="295"/>
      <c r="AK16" s="293">
        <f>SUM('★6-2(3)'!L14:AT14,'★6-2(3)'!L39:Z39)</f>
        <v>243</v>
      </c>
      <c r="AL16" s="294"/>
      <c r="AM16" s="294"/>
      <c r="AN16" s="294"/>
      <c r="AO16" s="294"/>
      <c r="AP16" s="295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0" customFormat="1" ht="15" customHeight="1">
      <c r="A17" s="29"/>
      <c r="B17" s="221"/>
      <c r="C17" s="221"/>
      <c r="D17" s="158" t="s">
        <v>65</v>
      </c>
      <c r="E17" s="158"/>
      <c r="F17" s="158"/>
      <c r="G17" s="158"/>
      <c r="H17" s="158"/>
      <c r="I17" s="296" t="s">
        <v>41</v>
      </c>
      <c r="J17" s="296"/>
      <c r="K17" s="287"/>
      <c r="L17" s="288"/>
      <c r="M17" s="289">
        <v>327</v>
      </c>
      <c r="N17" s="289"/>
      <c r="O17" s="289"/>
      <c r="P17" s="289"/>
      <c r="Q17" s="289"/>
      <c r="R17" s="289"/>
      <c r="S17" s="274">
        <v>323</v>
      </c>
      <c r="T17" s="274"/>
      <c r="U17" s="274"/>
      <c r="V17" s="274"/>
      <c r="W17" s="274"/>
      <c r="X17" s="274"/>
      <c r="Y17" s="289">
        <v>282</v>
      </c>
      <c r="Z17" s="289"/>
      <c r="AA17" s="289"/>
      <c r="AB17" s="289"/>
      <c r="AC17" s="289"/>
      <c r="AD17" s="289"/>
      <c r="AE17" s="290">
        <v>296</v>
      </c>
      <c r="AF17" s="291"/>
      <c r="AG17" s="291"/>
      <c r="AH17" s="291"/>
      <c r="AI17" s="291"/>
      <c r="AJ17" s="292"/>
      <c r="AK17" s="290">
        <f>SUM('★6-2(3)'!L15:AT15,'★6-2(3)'!L40:Z40)</f>
        <v>253</v>
      </c>
      <c r="AL17" s="291"/>
      <c r="AM17" s="291"/>
      <c r="AN17" s="291"/>
      <c r="AO17" s="291"/>
      <c r="AP17" s="29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0" customFormat="1" ht="15" customHeight="1">
      <c r="A18" s="29"/>
      <c r="B18" s="221"/>
      <c r="C18" s="221"/>
      <c r="D18" s="158"/>
      <c r="E18" s="158"/>
      <c r="F18" s="158"/>
      <c r="G18" s="158"/>
      <c r="H18" s="158"/>
      <c r="I18" s="284" t="s">
        <v>42</v>
      </c>
      <c r="J18" s="284"/>
      <c r="K18" s="142"/>
      <c r="L18" s="143"/>
      <c r="M18" s="279">
        <v>339</v>
      </c>
      <c r="N18" s="279"/>
      <c r="O18" s="279"/>
      <c r="P18" s="279"/>
      <c r="Q18" s="279"/>
      <c r="R18" s="279"/>
      <c r="S18" s="280">
        <v>286</v>
      </c>
      <c r="T18" s="280"/>
      <c r="U18" s="280"/>
      <c r="V18" s="280"/>
      <c r="W18" s="280"/>
      <c r="X18" s="280"/>
      <c r="Y18" s="279">
        <v>322</v>
      </c>
      <c r="Z18" s="279"/>
      <c r="AA18" s="279"/>
      <c r="AB18" s="279"/>
      <c r="AC18" s="279"/>
      <c r="AD18" s="279"/>
      <c r="AE18" s="293">
        <v>290</v>
      </c>
      <c r="AF18" s="294"/>
      <c r="AG18" s="294"/>
      <c r="AH18" s="294"/>
      <c r="AI18" s="294"/>
      <c r="AJ18" s="295"/>
      <c r="AK18" s="293">
        <f>SUM('★6-2(3)'!L16:AT16,'★6-2(3)'!L41:Z41)</f>
        <v>278</v>
      </c>
      <c r="AL18" s="294"/>
      <c r="AM18" s="294"/>
      <c r="AN18" s="294"/>
      <c r="AO18" s="294"/>
      <c r="AP18" s="295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0" customFormat="1" ht="15" customHeight="1">
      <c r="A19" s="29"/>
      <c r="B19" s="221"/>
      <c r="C19" s="221"/>
      <c r="D19" s="158" t="s">
        <v>66</v>
      </c>
      <c r="E19" s="158"/>
      <c r="F19" s="158"/>
      <c r="G19" s="158"/>
      <c r="H19" s="158"/>
      <c r="I19" s="296" t="s">
        <v>41</v>
      </c>
      <c r="J19" s="296"/>
      <c r="K19" s="287"/>
      <c r="L19" s="288"/>
      <c r="M19" s="273">
        <v>348</v>
      </c>
      <c r="N19" s="273"/>
      <c r="O19" s="273"/>
      <c r="P19" s="273"/>
      <c r="Q19" s="273"/>
      <c r="R19" s="273"/>
      <c r="S19" s="274">
        <v>325</v>
      </c>
      <c r="T19" s="274"/>
      <c r="U19" s="274"/>
      <c r="V19" s="274"/>
      <c r="W19" s="274"/>
      <c r="X19" s="274"/>
      <c r="Y19" s="273">
        <v>325</v>
      </c>
      <c r="Z19" s="273"/>
      <c r="AA19" s="273"/>
      <c r="AB19" s="273"/>
      <c r="AC19" s="273"/>
      <c r="AD19" s="273"/>
      <c r="AE19" s="290">
        <v>284</v>
      </c>
      <c r="AF19" s="291"/>
      <c r="AG19" s="291"/>
      <c r="AH19" s="291"/>
      <c r="AI19" s="291"/>
      <c r="AJ19" s="292"/>
      <c r="AK19" s="290">
        <f>SUM('★6-2(3)'!L17:AT17,'★6-2(3)'!L42:Z42)</f>
        <v>294</v>
      </c>
      <c r="AL19" s="291"/>
      <c r="AM19" s="291"/>
      <c r="AN19" s="291"/>
      <c r="AO19" s="291"/>
      <c r="AP19" s="29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0" customFormat="1" ht="15" customHeight="1">
      <c r="A20" s="29"/>
      <c r="B20" s="221"/>
      <c r="C20" s="221"/>
      <c r="D20" s="158"/>
      <c r="E20" s="158"/>
      <c r="F20" s="158"/>
      <c r="G20" s="158"/>
      <c r="H20" s="158"/>
      <c r="I20" s="284" t="s">
        <v>42</v>
      </c>
      <c r="J20" s="284"/>
      <c r="K20" s="142"/>
      <c r="L20" s="143"/>
      <c r="M20" s="273">
        <v>350</v>
      </c>
      <c r="N20" s="273"/>
      <c r="O20" s="273"/>
      <c r="P20" s="273"/>
      <c r="Q20" s="273"/>
      <c r="R20" s="273"/>
      <c r="S20" s="280">
        <v>337</v>
      </c>
      <c r="T20" s="280"/>
      <c r="U20" s="280"/>
      <c r="V20" s="280"/>
      <c r="W20" s="280"/>
      <c r="X20" s="280"/>
      <c r="Y20" s="273">
        <v>286</v>
      </c>
      <c r="Z20" s="273"/>
      <c r="AA20" s="273"/>
      <c r="AB20" s="273"/>
      <c r="AC20" s="273"/>
      <c r="AD20" s="273"/>
      <c r="AE20" s="293">
        <v>322</v>
      </c>
      <c r="AF20" s="294"/>
      <c r="AG20" s="294"/>
      <c r="AH20" s="294"/>
      <c r="AI20" s="294"/>
      <c r="AJ20" s="295"/>
      <c r="AK20" s="293">
        <f>SUM('★6-2(3)'!L18:AT18,'★6-2(3)'!L43:Z43)</f>
        <v>294</v>
      </c>
      <c r="AL20" s="294"/>
      <c r="AM20" s="294"/>
      <c r="AN20" s="294"/>
      <c r="AO20" s="294"/>
      <c r="AP20" s="295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0" customFormat="1" ht="15" customHeight="1">
      <c r="A21" s="29"/>
      <c r="B21" s="221"/>
      <c r="C21" s="221"/>
      <c r="D21" s="158" t="s">
        <v>67</v>
      </c>
      <c r="E21" s="158"/>
      <c r="F21" s="158"/>
      <c r="G21" s="158"/>
      <c r="H21" s="158"/>
      <c r="I21" s="296" t="s">
        <v>41</v>
      </c>
      <c r="J21" s="296"/>
      <c r="K21" s="287"/>
      <c r="L21" s="288"/>
      <c r="M21" s="289">
        <v>322</v>
      </c>
      <c r="N21" s="289"/>
      <c r="O21" s="289"/>
      <c r="P21" s="289"/>
      <c r="Q21" s="289"/>
      <c r="R21" s="289"/>
      <c r="S21" s="274">
        <v>352</v>
      </c>
      <c r="T21" s="274"/>
      <c r="U21" s="274"/>
      <c r="V21" s="274"/>
      <c r="W21" s="274"/>
      <c r="X21" s="274"/>
      <c r="Y21" s="289">
        <v>329</v>
      </c>
      <c r="Z21" s="289"/>
      <c r="AA21" s="289"/>
      <c r="AB21" s="289"/>
      <c r="AC21" s="289"/>
      <c r="AD21" s="289"/>
      <c r="AE21" s="290">
        <v>321</v>
      </c>
      <c r="AF21" s="291"/>
      <c r="AG21" s="291"/>
      <c r="AH21" s="291"/>
      <c r="AI21" s="291"/>
      <c r="AJ21" s="292"/>
      <c r="AK21" s="290">
        <f>SUM('★6-2(3)'!L19:AT19,'★6-2(3)'!L44:Z44)</f>
        <v>288</v>
      </c>
      <c r="AL21" s="291"/>
      <c r="AM21" s="291"/>
      <c r="AN21" s="291"/>
      <c r="AO21" s="291"/>
      <c r="AP21" s="29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0" customFormat="1" ht="15" customHeight="1">
      <c r="A22" s="29"/>
      <c r="B22" s="221"/>
      <c r="C22" s="221"/>
      <c r="D22" s="158"/>
      <c r="E22" s="158"/>
      <c r="F22" s="158"/>
      <c r="G22" s="158"/>
      <c r="H22" s="158"/>
      <c r="I22" s="284" t="s">
        <v>42</v>
      </c>
      <c r="J22" s="284"/>
      <c r="K22" s="142"/>
      <c r="L22" s="143"/>
      <c r="M22" s="279">
        <v>364</v>
      </c>
      <c r="N22" s="279"/>
      <c r="O22" s="279"/>
      <c r="P22" s="279"/>
      <c r="Q22" s="279"/>
      <c r="R22" s="279"/>
      <c r="S22" s="280">
        <v>353</v>
      </c>
      <c r="T22" s="280"/>
      <c r="U22" s="280"/>
      <c r="V22" s="280"/>
      <c r="W22" s="280"/>
      <c r="X22" s="280"/>
      <c r="Y22" s="279">
        <v>339</v>
      </c>
      <c r="Z22" s="279"/>
      <c r="AA22" s="279"/>
      <c r="AB22" s="279"/>
      <c r="AC22" s="279"/>
      <c r="AD22" s="279"/>
      <c r="AE22" s="293">
        <v>287</v>
      </c>
      <c r="AF22" s="294"/>
      <c r="AG22" s="294"/>
      <c r="AH22" s="294"/>
      <c r="AI22" s="294"/>
      <c r="AJ22" s="295"/>
      <c r="AK22" s="293">
        <f>SUM('★6-2(3)'!L20:AT20,'★6-2(3)'!L45:Z45)</f>
        <v>325</v>
      </c>
      <c r="AL22" s="294"/>
      <c r="AM22" s="294"/>
      <c r="AN22" s="294"/>
      <c r="AO22" s="294"/>
      <c r="AP22" s="295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0" customFormat="1" ht="15" customHeight="1">
      <c r="A23" s="29"/>
      <c r="B23" s="221"/>
      <c r="C23" s="221"/>
      <c r="D23" s="158" t="s">
        <v>68</v>
      </c>
      <c r="E23" s="158"/>
      <c r="F23" s="158"/>
      <c r="G23" s="158"/>
      <c r="H23" s="158"/>
      <c r="I23" s="296" t="s">
        <v>41</v>
      </c>
      <c r="J23" s="296"/>
      <c r="K23" s="287"/>
      <c r="L23" s="288"/>
      <c r="M23" s="273">
        <v>390</v>
      </c>
      <c r="N23" s="273"/>
      <c r="O23" s="273"/>
      <c r="P23" s="273"/>
      <c r="Q23" s="273"/>
      <c r="R23" s="273"/>
      <c r="S23" s="274">
        <v>324</v>
      </c>
      <c r="T23" s="274"/>
      <c r="U23" s="274"/>
      <c r="V23" s="274"/>
      <c r="W23" s="274"/>
      <c r="X23" s="274"/>
      <c r="Y23" s="273">
        <v>352</v>
      </c>
      <c r="Z23" s="273"/>
      <c r="AA23" s="273"/>
      <c r="AB23" s="273"/>
      <c r="AC23" s="273"/>
      <c r="AD23" s="273"/>
      <c r="AE23" s="290">
        <v>328</v>
      </c>
      <c r="AF23" s="291"/>
      <c r="AG23" s="291"/>
      <c r="AH23" s="291"/>
      <c r="AI23" s="291"/>
      <c r="AJ23" s="292"/>
      <c r="AK23" s="290">
        <f>SUM('★6-2(3)'!L21:AT21,'★6-2(3)'!L46:Z46)</f>
        <v>320</v>
      </c>
      <c r="AL23" s="291"/>
      <c r="AM23" s="291"/>
      <c r="AN23" s="291"/>
      <c r="AO23" s="291"/>
      <c r="AP23" s="29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0" customFormat="1" ht="15" customHeight="1">
      <c r="A24" s="29"/>
      <c r="B24" s="221"/>
      <c r="C24" s="221"/>
      <c r="D24" s="224"/>
      <c r="E24" s="224"/>
      <c r="F24" s="224"/>
      <c r="G24" s="224"/>
      <c r="H24" s="224"/>
      <c r="I24" s="284" t="s">
        <v>42</v>
      </c>
      <c r="J24" s="284"/>
      <c r="K24" s="142"/>
      <c r="L24" s="143"/>
      <c r="M24" s="279">
        <v>358</v>
      </c>
      <c r="N24" s="279"/>
      <c r="O24" s="279"/>
      <c r="P24" s="279"/>
      <c r="Q24" s="279"/>
      <c r="R24" s="279"/>
      <c r="S24" s="280">
        <v>366</v>
      </c>
      <c r="T24" s="280"/>
      <c r="U24" s="280"/>
      <c r="V24" s="280"/>
      <c r="W24" s="280"/>
      <c r="X24" s="280"/>
      <c r="Y24" s="279">
        <v>355</v>
      </c>
      <c r="Z24" s="279"/>
      <c r="AA24" s="279"/>
      <c r="AB24" s="279"/>
      <c r="AC24" s="279"/>
      <c r="AD24" s="279"/>
      <c r="AE24" s="293">
        <v>337</v>
      </c>
      <c r="AF24" s="294"/>
      <c r="AG24" s="294"/>
      <c r="AH24" s="294"/>
      <c r="AI24" s="294"/>
      <c r="AJ24" s="295"/>
      <c r="AK24" s="293">
        <f>SUM('★6-2(3)'!L22:AT22,'★6-2(3)'!L47:Z47)</f>
        <v>289</v>
      </c>
      <c r="AL24" s="294"/>
      <c r="AM24" s="294"/>
      <c r="AN24" s="294"/>
      <c r="AO24" s="294"/>
      <c r="AP24" s="295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15" customHeight="1">
      <c r="A25" s="29"/>
      <c r="B25" s="221"/>
      <c r="C25" s="222"/>
      <c r="D25" s="224" t="s">
        <v>8</v>
      </c>
      <c r="E25" s="224"/>
      <c r="F25" s="224"/>
      <c r="G25" s="224"/>
      <c r="H25" s="224"/>
      <c r="I25" s="296" t="s">
        <v>41</v>
      </c>
      <c r="J25" s="287"/>
      <c r="K25" s="287"/>
      <c r="L25" s="288"/>
      <c r="M25" s="297">
        <f t="shared" ref="M25" si="0">SUM(M13,M15,M17,M19,M21,M23)</f>
        <v>1986</v>
      </c>
      <c r="N25" s="297"/>
      <c r="O25" s="297"/>
      <c r="P25" s="297"/>
      <c r="Q25" s="297"/>
      <c r="R25" s="297"/>
      <c r="S25" s="297">
        <f t="shared" ref="S25" si="1">SUM(S13,S15,S17,S19,S21,S23)</f>
        <v>1898</v>
      </c>
      <c r="T25" s="297"/>
      <c r="U25" s="297"/>
      <c r="V25" s="297"/>
      <c r="W25" s="297"/>
      <c r="X25" s="297"/>
      <c r="Y25" s="297">
        <f>SUM(Y13,Y15,Y17,Y19,Y21,Y23)</f>
        <v>1840</v>
      </c>
      <c r="Z25" s="297"/>
      <c r="AA25" s="297"/>
      <c r="AB25" s="297"/>
      <c r="AC25" s="297"/>
      <c r="AD25" s="297"/>
      <c r="AE25" s="297">
        <f t="shared" ref="AE25" si="2">SUM(AE13,AE15,AE17,AE19,AE21,AE23)</f>
        <v>1779</v>
      </c>
      <c r="AF25" s="297"/>
      <c r="AG25" s="297"/>
      <c r="AH25" s="297"/>
      <c r="AI25" s="297"/>
      <c r="AJ25" s="297"/>
      <c r="AK25" s="297">
        <f t="shared" ref="AK25" si="3">SUM(AK13,AK15,AK17,AK19,AK21,AK23)</f>
        <v>1714</v>
      </c>
      <c r="AL25" s="297"/>
      <c r="AM25" s="297"/>
      <c r="AN25" s="297"/>
      <c r="AO25" s="297"/>
      <c r="AP25" s="297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15" customHeight="1">
      <c r="A26" s="29"/>
      <c r="B26" s="221"/>
      <c r="C26" s="222"/>
      <c r="D26" s="224"/>
      <c r="E26" s="224"/>
      <c r="F26" s="224"/>
      <c r="G26" s="224"/>
      <c r="H26" s="224"/>
      <c r="I26" s="284" t="s">
        <v>42</v>
      </c>
      <c r="J26" s="142"/>
      <c r="K26" s="142"/>
      <c r="L26" s="143"/>
      <c r="M26" s="298">
        <f t="shared" ref="M26" si="4">SUM(M14,M16,M18,M20,M22,M24)</f>
        <v>2013</v>
      </c>
      <c r="N26" s="298"/>
      <c r="O26" s="298"/>
      <c r="P26" s="298"/>
      <c r="Q26" s="298"/>
      <c r="R26" s="298"/>
      <c r="S26" s="298">
        <f t="shared" ref="S26" si="5">SUM(S14,S16,S18,S20,S22,S24)</f>
        <v>1943</v>
      </c>
      <c r="T26" s="298"/>
      <c r="U26" s="298"/>
      <c r="V26" s="298"/>
      <c r="W26" s="298"/>
      <c r="X26" s="298"/>
      <c r="Y26" s="298">
        <f>SUM(Y14,Y16,Y18,Y20,Y22,Y24)</f>
        <v>1867</v>
      </c>
      <c r="Z26" s="298"/>
      <c r="AA26" s="298"/>
      <c r="AB26" s="298"/>
      <c r="AC26" s="298"/>
      <c r="AD26" s="298"/>
      <c r="AE26" s="298">
        <f t="shared" ref="AE26" si="6">SUM(AE14,AE16,AE18,AE20,AE22,AE24)</f>
        <v>1750</v>
      </c>
      <c r="AF26" s="298"/>
      <c r="AG26" s="298"/>
      <c r="AH26" s="298"/>
      <c r="AI26" s="298"/>
      <c r="AJ26" s="298"/>
      <c r="AK26" s="298">
        <f t="shared" ref="AK26" si="7">SUM(AK14,AK16,AK18,AK20,AK22,AK24)</f>
        <v>1703</v>
      </c>
      <c r="AL26" s="298"/>
      <c r="AM26" s="298"/>
      <c r="AN26" s="298"/>
      <c r="AO26" s="298"/>
      <c r="AP26" s="298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0" customFormat="1" ht="15" customHeight="1">
      <c r="A27" s="29"/>
      <c r="B27" s="221"/>
      <c r="C27" s="222"/>
      <c r="D27" s="158"/>
      <c r="E27" s="158"/>
      <c r="F27" s="158"/>
      <c r="G27" s="158"/>
      <c r="H27" s="158"/>
      <c r="I27" s="299" t="s">
        <v>48</v>
      </c>
      <c r="J27" s="145"/>
      <c r="K27" s="145"/>
      <c r="L27" s="145"/>
      <c r="M27" s="300">
        <f t="shared" ref="M27" si="8">M25+M26</f>
        <v>3999</v>
      </c>
      <c r="N27" s="300"/>
      <c r="O27" s="300"/>
      <c r="P27" s="300"/>
      <c r="Q27" s="300"/>
      <c r="R27" s="300"/>
      <c r="S27" s="300">
        <f t="shared" ref="S27" si="9">S25+S26</f>
        <v>3841</v>
      </c>
      <c r="T27" s="300"/>
      <c r="U27" s="300"/>
      <c r="V27" s="300"/>
      <c r="W27" s="300"/>
      <c r="X27" s="300"/>
      <c r="Y27" s="300">
        <f>Y25+Y26</f>
        <v>3707</v>
      </c>
      <c r="Z27" s="300"/>
      <c r="AA27" s="300"/>
      <c r="AB27" s="300"/>
      <c r="AC27" s="300"/>
      <c r="AD27" s="300"/>
      <c r="AE27" s="300">
        <f t="shared" ref="AE27" si="10">AE25+AE26</f>
        <v>3529</v>
      </c>
      <c r="AF27" s="300"/>
      <c r="AG27" s="300"/>
      <c r="AH27" s="300"/>
      <c r="AI27" s="300"/>
      <c r="AJ27" s="300"/>
      <c r="AK27" s="300">
        <f t="shared" ref="AK27" si="11">AK25+AK26</f>
        <v>3417</v>
      </c>
      <c r="AL27" s="300"/>
      <c r="AM27" s="300"/>
      <c r="AN27" s="300"/>
      <c r="AO27" s="300"/>
      <c r="AP27" s="300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0" customFormat="1" ht="15" customHeight="1">
      <c r="A28" s="29"/>
      <c r="B28" s="212" t="s">
        <v>69</v>
      </c>
      <c r="C28" s="212"/>
      <c r="D28" s="213"/>
      <c r="E28" s="213"/>
      <c r="F28" s="213"/>
      <c r="G28" s="213"/>
      <c r="H28" s="213"/>
      <c r="I28" s="212"/>
      <c r="J28" s="212"/>
      <c r="K28" s="212"/>
      <c r="L28" s="301"/>
      <c r="M28" s="302">
        <f t="shared" ref="M28" si="12">ROUND(M27/(M7+M8+M9),1)</f>
        <v>24.1</v>
      </c>
      <c r="N28" s="302"/>
      <c r="O28" s="302"/>
      <c r="P28" s="302"/>
      <c r="Q28" s="302"/>
      <c r="R28" s="302"/>
      <c r="S28" s="302">
        <f t="shared" ref="S28" si="13">ROUND(S27/(S7+S8+S9),1)</f>
        <v>24</v>
      </c>
      <c r="T28" s="302"/>
      <c r="U28" s="302"/>
      <c r="V28" s="302"/>
      <c r="W28" s="302"/>
      <c r="X28" s="302"/>
      <c r="Y28" s="302">
        <f>ROUND(Y27/(Y7+Y8+Y9),1)</f>
        <v>23.3</v>
      </c>
      <c r="Z28" s="302"/>
      <c r="AA28" s="302"/>
      <c r="AB28" s="302"/>
      <c r="AC28" s="302"/>
      <c r="AD28" s="302"/>
      <c r="AE28" s="302">
        <f t="shared" ref="AE28" si="14">ROUND(AE27/(AE7+AE8+AE9),1)</f>
        <v>22.6</v>
      </c>
      <c r="AF28" s="302"/>
      <c r="AG28" s="302"/>
      <c r="AH28" s="302"/>
      <c r="AI28" s="302"/>
      <c r="AJ28" s="302"/>
      <c r="AK28" s="302">
        <f t="shared" ref="AK28" si="15">ROUND(AK27/(AK7+AK8+AK9),1)</f>
        <v>22.3</v>
      </c>
      <c r="AL28" s="302"/>
      <c r="AM28" s="302"/>
      <c r="AN28" s="302"/>
      <c r="AO28" s="302"/>
      <c r="AP28" s="30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0" customFormat="1" ht="15" customHeight="1">
      <c r="A29" s="29"/>
      <c r="B29" s="162" t="s">
        <v>70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303">
        <f t="shared" ref="M29" si="16">ROUND(M27/M12,1)</f>
        <v>13.5</v>
      </c>
      <c r="N29" s="303"/>
      <c r="O29" s="303"/>
      <c r="P29" s="303"/>
      <c r="Q29" s="303"/>
      <c r="R29" s="303"/>
      <c r="S29" s="303">
        <f t="shared" ref="S29" si="17">ROUND(S27/S12,1)</f>
        <v>13</v>
      </c>
      <c r="T29" s="303"/>
      <c r="U29" s="303"/>
      <c r="V29" s="303"/>
      <c r="W29" s="303"/>
      <c r="X29" s="303"/>
      <c r="Y29" s="303">
        <f>ROUND(Y27/Y12,1)</f>
        <v>13.3</v>
      </c>
      <c r="Z29" s="303"/>
      <c r="AA29" s="303"/>
      <c r="AB29" s="303"/>
      <c r="AC29" s="303"/>
      <c r="AD29" s="303"/>
      <c r="AE29" s="303">
        <f t="shared" ref="AE29" si="18">ROUND(AE27/AE12,1)</f>
        <v>12.9</v>
      </c>
      <c r="AF29" s="303"/>
      <c r="AG29" s="303"/>
      <c r="AH29" s="303"/>
      <c r="AI29" s="303"/>
      <c r="AJ29" s="303"/>
      <c r="AK29" s="303">
        <f t="shared" ref="AK29" si="19">ROUND(AK27/AK12,1)</f>
        <v>12.2</v>
      </c>
      <c r="AL29" s="303"/>
      <c r="AM29" s="303"/>
      <c r="AN29" s="303"/>
      <c r="AO29" s="303"/>
      <c r="AP29" s="30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0" customFormat="1" ht="12" customHeight="1">
      <c r="A30" s="29"/>
      <c r="B30" s="140" t="s">
        <v>27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16"/>
      <c r="AP30" s="23"/>
      <c r="AQ30" s="23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0" customFormat="1" ht="12" customHeight="1">
      <c r="A31" s="29"/>
      <c r="B31" s="19"/>
      <c r="C31" s="19"/>
      <c r="D31" s="19"/>
      <c r="E31" s="19"/>
      <c r="F31" s="19"/>
      <c r="G31" s="19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2"/>
      <c r="AP31" s="23"/>
      <c r="AQ31" s="23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0" customFormat="1">
      <c r="A32" s="74" t="s">
        <v>71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1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0" customFormat="1" ht="12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5"/>
      <c r="L33" s="33"/>
      <c r="M33" s="33"/>
      <c r="N33" s="33"/>
      <c r="O33" s="3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305" t="s">
        <v>34</v>
      </c>
      <c r="AI33" s="305"/>
      <c r="AJ33" s="305"/>
      <c r="AK33" s="305"/>
      <c r="AL33" s="305"/>
      <c r="AM33" s="305"/>
      <c r="AN33" s="305"/>
      <c r="AO33" s="305"/>
      <c r="AP33" s="6"/>
      <c r="AQ33" s="23"/>
      <c r="AR33" s="2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0" customFormat="1" ht="15" customHeight="1">
      <c r="A34" s="29"/>
      <c r="B34" s="75" t="s">
        <v>35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54" t="s">
        <v>125</v>
      </c>
      <c r="N34" s="154"/>
      <c r="O34" s="154"/>
      <c r="P34" s="154"/>
      <c r="Q34" s="154"/>
      <c r="R34" s="154"/>
      <c r="S34" s="154" t="s">
        <v>122</v>
      </c>
      <c r="T34" s="154"/>
      <c r="U34" s="154"/>
      <c r="V34" s="154"/>
      <c r="W34" s="154"/>
      <c r="X34" s="154"/>
      <c r="Y34" s="154" t="s">
        <v>124</v>
      </c>
      <c r="Z34" s="154"/>
      <c r="AA34" s="154"/>
      <c r="AB34" s="154"/>
      <c r="AC34" s="154"/>
      <c r="AD34" s="154"/>
      <c r="AE34" s="154" t="s">
        <v>132</v>
      </c>
      <c r="AF34" s="154"/>
      <c r="AG34" s="154"/>
      <c r="AH34" s="154"/>
      <c r="AI34" s="154"/>
      <c r="AJ34" s="154"/>
      <c r="AK34" s="154" t="s">
        <v>136</v>
      </c>
      <c r="AL34" s="154"/>
      <c r="AM34" s="154"/>
      <c r="AN34" s="154"/>
      <c r="AO34" s="154"/>
      <c r="AP34" s="15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0" customFormat="1" ht="15" customHeight="1">
      <c r="A35" s="29"/>
      <c r="B35" s="306" t="s">
        <v>36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0" customFormat="1" ht="15" customHeight="1">
      <c r="A36" s="29"/>
      <c r="B36" s="179" t="s">
        <v>58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268"/>
      <c r="M36" s="307">
        <v>4</v>
      </c>
      <c r="N36" s="307"/>
      <c r="O36" s="307"/>
      <c r="P36" s="307"/>
      <c r="Q36" s="307"/>
      <c r="R36" s="307"/>
      <c r="S36" s="307">
        <v>4</v>
      </c>
      <c r="T36" s="307"/>
      <c r="U36" s="307"/>
      <c r="V36" s="307"/>
      <c r="W36" s="307"/>
      <c r="X36" s="307"/>
      <c r="Y36" s="307">
        <v>4</v>
      </c>
      <c r="Z36" s="307"/>
      <c r="AA36" s="307"/>
      <c r="AB36" s="307"/>
      <c r="AC36" s="307"/>
      <c r="AD36" s="307"/>
      <c r="AE36" s="307">
        <v>4</v>
      </c>
      <c r="AF36" s="307"/>
      <c r="AG36" s="307"/>
      <c r="AH36" s="307"/>
      <c r="AI36" s="307"/>
      <c r="AJ36" s="307"/>
      <c r="AK36" s="307">
        <v>4</v>
      </c>
      <c r="AL36" s="307"/>
      <c r="AM36" s="307"/>
      <c r="AN36" s="307"/>
      <c r="AO36" s="307"/>
      <c r="AP36" s="307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0" customFormat="1" ht="15" customHeight="1">
      <c r="A37" s="29"/>
      <c r="B37" s="154" t="s">
        <v>38</v>
      </c>
      <c r="C37" s="154"/>
      <c r="D37" s="154"/>
      <c r="E37" s="154"/>
      <c r="F37" s="154"/>
      <c r="G37" s="224" t="s">
        <v>59</v>
      </c>
      <c r="H37" s="224"/>
      <c r="I37" s="224"/>
      <c r="J37" s="224"/>
      <c r="K37" s="224"/>
      <c r="L37" s="272"/>
      <c r="M37" s="308">
        <v>57</v>
      </c>
      <c r="N37" s="308"/>
      <c r="O37" s="308"/>
      <c r="P37" s="308"/>
      <c r="Q37" s="308"/>
      <c r="R37" s="308"/>
      <c r="S37" s="308">
        <v>59</v>
      </c>
      <c r="T37" s="308"/>
      <c r="U37" s="308"/>
      <c r="V37" s="308"/>
      <c r="W37" s="308"/>
      <c r="X37" s="308"/>
      <c r="Y37" s="308">
        <v>58</v>
      </c>
      <c r="Z37" s="308"/>
      <c r="AA37" s="308"/>
      <c r="AB37" s="308"/>
      <c r="AC37" s="308"/>
      <c r="AD37" s="308"/>
      <c r="AE37" s="308">
        <v>59</v>
      </c>
      <c r="AF37" s="308"/>
      <c r="AG37" s="308"/>
      <c r="AH37" s="308"/>
      <c r="AI37" s="308"/>
      <c r="AJ37" s="308"/>
      <c r="AK37" s="308">
        <f>SUM('★6-2(4)'!M5:AR5)</f>
        <v>59</v>
      </c>
      <c r="AL37" s="308"/>
      <c r="AM37" s="308"/>
      <c r="AN37" s="308"/>
      <c r="AO37" s="308"/>
      <c r="AP37" s="308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0" customFormat="1" ht="15" customHeight="1">
      <c r="A38" s="29"/>
      <c r="B38" s="186"/>
      <c r="C38" s="186"/>
      <c r="D38" s="186"/>
      <c r="E38" s="186"/>
      <c r="F38" s="186"/>
      <c r="G38" s="309" t="s">
        <v>134</v>
      </c>
      <c r="H38" s="310"/>
      <c r="I38" s="311"/>
      <c r="J38" s="311"/>
      <c r="K38" s="311"/>
      <c r="L38" s="277"/>
      <c r="M38" s="312">
        <v>9</v>
      </c>
      <c r="N38" s="312"/>
      <c r="O38" s="312"/>
      <c r="P38" s="312"/>
      <c r="Q38" s="312"/>
      <c r="R38" s="312"/>
      <c r="S38" s="312">
        <v>10</v>
      </c>
      <c r="T38" s="312"/>
      <c r="U38" s="312"/>
      <c r="V38" s="312"/>
      <c r="W38" s="312"/>
      <c r="X38" s="312"/>
      <c r="Y38" s="312">
        <v>9</v>
      </c>
      <c r="Z38" s="312"/>
      <c r="AA38" s="312"/>
      <c r="AB38" s="312"/>
      <c r="AC38" s="312"/>
      <c r="AD38" s="312"/>
      <c r="AE38" s="312">
        <v>8</v>
      </c>
      <c r="AF38" s="312"/>
      <c r="AG38" s="312"/>
      <c r="AH38" s="312"/>
      <c r="AI38" s="312"/>
      <c r="AJ38" s="312"/>
      <c r="AK38" s="312">
        <f>SUM('★6-2(4)'!M6:AR6)</f>
        <v>10</v>
      </c>
      <c r="AL38" s="312"/>
      <c r="AM38" s="312"/>
      <c r="AN38" s="312"/>
      <c r="AO38" s="312"/>
      <c r="AP38" s="31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0" customFormat="1" ht="15" customHeight="1">
      <c r="A39" s="29"/>
      <c r="B39" s="146" t="s">
        <v>61</v>
      </c>
      <c r="C39" s="146"/>
      <c r="D39" s="146"/>
      <c r="E39" s="146"/>
      <c r="F39" s="146"/>
      <c r="G39" s="146"/>
      <c r="H39" s="325"/>
      <c r="I39" s="313" t="s">
        <v>41</v>
      </c>
      <c r="J39" s="288"/>
      <c r="K39" s="288"/>
      <c r="L39" s="288"/>
      <c r="M39" s="308">
        <v>91</v>
      </c>
      <c r="N39" s="308"/>
      <c r="O39" s="308"/>
      <c r="P39" s="308"/>
      <c r="Q39" s="308"/>
      <c r="R39" s="308"/>
      <c r="S39" s="308">
        <v>94</v>
      </c>
      <c r="T39" s="308"/>
      <c r="U39" s="308"/>
      <c r="V39" s="308"/>
      <c r="W39" s="308"/>
      <c r="X39" s="308"/>
      <c r="Y39" s="308">
        <v>89</v>
      </c>
      <c r="Z39" s="308"/>
      <c r="AA39" s="308"/>
      <c r="AB39" s="308"/>
      <c r="AC39" s="308"/>
      <c r="AD39" s="308"/>
      <c r="AE39" s="308">
        <v>90</v>
      </c>
      <c r="AF39" s="308"/>
      <c r="AG39" s="308"/>
      <c r="AH39" s="308"/>
      <c r="AI39" s="308"/>
      <c r="AJ39" s="308"/>
      <c r="AK39" s="308">
        <f>SUM('★6-2(4)'!M7:AR7)</f>
        <v>96</v>
      </c>
      <c r="AL39" s="308"/>
      <c r="AM39" s="308"/>
      <c r="AN39" s="308"/>
      <c r="AO39" s="308"/>
      <c r="AP39" s="308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0" customFormat="1" ht="15" customHeight="1">
      <c r="A40" s="29"/>
      <c r="B40" s="326"/>
      <c r="C40" s="326"/>
      <c r="D40" s="326"/>
      <c r="E40" s="326"/>
      <c r="F40" s="326"/>
      <c r="G40" s="326"/>
      <c r="H40" s="327"/>
      <c r="I40" s="314" t="s">
        <v>42</v>
      </c>
      <c r="J40" s="143"/>
      <c r="K40" s="143"/>
      <c r="L40" s="143"/>
      <c r="M40" s="315">
        <v>68</v>
      </c>
      <c r="N40" s="315"/>
      <c r="O40" s="315"/>
      <c r="P40" s="315"/>
      <c r="Q40" s="315"/>
      <c r="R40" s="315"/>
      <c r="S40" s="315">
        <v>72</v>
      </c>
      <c r="T40" s="315"/>
      <c r="U40" s="315"/>
      <c r="V40" s="315"/>
      <c r="W40" s="315"/>
      <c r="X40" s="315"/>
      <c r="Y40" s="315">
        <v>75</v>
      </c>
      <c r="Z40" s="315"/>
      <c r="AA40" s="315"/>
      <c r="AB40" s="315"/>
      <c r="AC40" s="315"/>
      <c r="AD40" s="315"/>
      <c r="AE40" s="315">
        <v>77</v>
      </c>
      <c r="AF40" s="315"/>
      <c r="AG40" s="315"/>
      <c r="AH40" s="315"/>
      <c r="AI40" s="315"/>
      <c r="AJ40" s="315"/>
      <c r="AK40" s="315">
        <f>SUM('★6-2(4)'!M8:AR8)</f>
        <v>80</v>
      </c>
      <c r="AL40" s="315"/>
      <c r="AM40" s="315"/>
      <c r="AN40" s="315"/>
      <c r="AO40" s="315"/>
      <c r="AP40" s="315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0" customFormat="1" ht="15" customHeight="1">
      <c r="A41" s="29"/>
      <c r="B41" s="328"/>
      <c r="C41" s="328"/>
      <c r="D41" s="328"/>
      <c r="E41" s="328"/>
      <c r="F41" s="328"/>
      <c r="G41" s="328"/>
      <c r="H41" s="160"/>
      <c r="I41" s="299" t="s">
        <v>8</v>
      </c>
      <c r="J41" s="145"/>
      <c r="K41" s="145"/>
      <c r="L41" s="145"/>
      <c r="M41" s="316">
        <v>159</v>
      </c>
      <c r="N41" s="316"/>
      <c r="O41" s="316"/>
      <c r="P41" s="316"/>
      <c r="Q41" s="316"/>
      <c r="R41" s="316"/>
      <c r="S41" s="316">
        <v>166</v>
      </c>
      <c r="T41" s="316"/>
      <c r="U41" s="316"/>
      <c r="V41" s="316"/>
      <c r="W41" s="316"/>
      <c r="X41" s="316"/>
      <c r="Y41" s="316">
        <v>164</v>
      </c>
      <c r="Z41" s="316"/>
      <c r="AA41" s="316"/>
      <c r="AB41" s="316"/>
      <c r="AC41" s="316"/>
      <c r="AD41" s="316"/>
      <c r="AE41" s="316">
        <v>167</v>
      </c>
      <c r="AF41" s="316"/>
      <c r="AG41" s="316"/>
      <c r="AH41" s="316"/>
      <c r="AI41" s="316"/>
      <c r="AJ41" s="316"/>
      <c r="AK41" s="316">
        <f>SUM('★6-2(4)'!M9:AR9)</f>
        <v>176</v>
      </c>
      <c r="AL41" s="316"/>
      <c r="AM41" s="316"/>
      <c r="AN41" s="316"/>
      <c r="AO41" s="316"/>
      <c r="AP41" s="316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0" customFormat="1" ht="15" customHeight="1">
      <c r="A42" s="29"/>
      <c r="B42" s="324" t="s">
        <v>72</v>
      </c>
      <c r="C42" s="324"/>
      <c r="D42" s="156" t="s">
        <v>63</v>
      </c>
      <c r="E42" s="156"/>
      <c r="F42" s="156"/>
      <c r="G42" s="156"/>
      <c r="H42" s="156"/>
      <c r="I42" s="287" t="s">
        <v>41</v>
      </c>
      <c r="J42" s="287"/>
      <c r="K42" s="287"/>
      <c r="L42" s="288"/>
      <c r="M42" s="308">
        <v>364</v>
      </c>
      <c r="N42" s="308"/>
      <c r="O42" s="308"/>
      <c r="P42" s="308"/>
      <c r="Q42" s="308"/>
      <c r="R42" s="308"/>
      <c r="S42" s="308">
        <v>365</v>
      </c>
      <c r="T42" s="308"/>
      <c r="U42" s="308"/>
      <c r="V42" s="308"/>
      <c r="W42" s="308"/>
      <c r="X42" s="308"/>
      <c r="Y42" s="308">
        <v>308</v>
      </c>
      <c r="Z42" s="308"/>
      <c r="AA42" s="308"/>
      <c r="AB42" s="308"/>
      <c r="AC42" s="308"/>
      <c r="AD42" s="308"/>
      <c r="AE42" s="308">
        <v>328</v>
      </c>
      <c r="AF42" s="308"/>
      <c r="AG42" s="308"/>
      <c r="AH42" s="308"/>
      <c r="AI42" s="308"/>
      <c r="AJ42" s="308"/>
      <c r="AK42" s="308">
        <f>SUM('★6-2(4)'!M10:AR10)</f>
        <v>316</v>
      </c>
      <c r="AL42" s="308"/>
      <c r="AM42" s="308"/>
      <c r="AN42" s="308"/>
      <c r="AO42" s="308"/>
      <c r="AP42" s="308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0" customFormat="1" ht="15" customHeight="1">
      <c r="A43" s="29"/>
      <c r="B43" s="219"/>
      <c r="C43" s="219"/>
      <c r="D43" s="158"/>
      <c r="E43" s="158"/>
      <c r="F43" s="158"/>
      <c r="G43" s="158"/>
      <c r="H43" s="158"/>
      <c r="I43" s="142" t="s">
        <v>42</v>
      </c>
      <c r="J43" s="142"/>
      <c r="K43" s="142"/>
      <c r="L43" s="143"/>
      <c r="M43" s="312">
        <v>320</v>
      </c>
      <c r="N43" s="312"/>
      <c r="O43" s="312"/>
      <c r="P43" s="312"/>
      <c r="Q43" s="312"/>
      <c r="R43" s="312"/>
      <c r="S43" s="312">
        <v>339</v>
      </c>
      <c r="T43" s="312"/>
      <c r="U43" s="312"/>
      <c r="V43" s="312"/>
      <c r="W43" s="312"/>
      <c r="X43" s="312"/>
      <c r="Y43" s="312">
        <v>343</v>
      </c>
      <c r="Z43" s="312"/>
      <c r="AA43" s="312"/>
      <c r="AB43" s="312"/>
      <c r="AC43" s="312"/>
      <c r="AD43" s="312"/>
      <c r="AE43" s="312">
        <v>335</v>
      </c>
      <c r="AF43" s="312"/>
      <c r="AG43" s="312"/>
      <c r="AH43" s="312"/>
      <c r="AI43" s="312"/>
      <c r="AJ43" s="312"/>
      <c r="AK43" s="312">
        <f>SUM('★6-2(4)'!M11:AR11)</f>
        <v>314</v>
      </c>
      <c r="AL43" s="312"/>
      <c r="AM43" s="312"/>
      <c r="AN43" s="312"/>
      <c r="AO43" s="312"/>
      <c r="AP43" s="31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0" customFormat="1" ht="15" customHeight="1">
      <c r="A44" s="29"/>
      <c r="B44" s="219"/>
      <c r="C44" s="219"/>
      <c r="D44" s="158" t="s">
        <v>64</v>
      </c>
      <c r="E44" s="158"/>
      <c r="F44" s="158"/>
      <c r="G44" s="158"/>
      <c r="H44" s="158"/>
      <c r="I44" s="287" t="s">
        <v>41</v>
      </c>
      <c r="J44" s="287"/>
      <c r="K44" s="287"/>
      <c r="L44" s="288"/>
      <c r="M44" s="315">
        <v>330</v>
      </c>
      <c r="N44" s="315"/>
      <c r="O44" s="315"/>
      <c r="P44" s="315"/>
      <c r="Q44" s="315"/>
      <c r="R44" s="315"/>
      <c r="S44" s="315">
        <v>365</v>
      </c>
      <c r="T44" s="315"/>
      <c r="U44" s="315"/>
      <c r="V44" s="315"/>
      <c r="W44" s="315"/>
      <c r="X44" s="315"/>
      <c r="Y44" s="315">
        <v>369</v>
      </c>
      <c r="Z44" s="315"/>
      <c r="AA44" s="315"/>
      <c r="AB44" s="315"/>
      <c r="AC44" s="315"/>
      <c r="AD44" s="315"/>
      <c r="AE44" s="315">
        <v>307</v>
      </c>
      <c r="AF44" s="315"/>
      <c r="AG44" s="315"/>
      <c r="AH44" s="315"/>
      <c r="AI44" s="315"/>
      <c r="AJ44" s="315"/>
      <c r="AK44" s="315">
        <f>SUM('★6-2(4)'!M12:AR12)</f>
        <v>328</v>
      </c>
      <c r="AL44" s="315"/>
      <c r="AM44" s="315"/>
      <c r="AN44" s="315"/>
      <c r="AO44" s="315"/>
      <c r="AP44" s="315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0" customFormat="1" ht="15" customHeight="1">
      <c r="A45" s="29"/>
      <c r="B45" s="219"/>
      <c r="C45" s="219"/>
      <c r="D45" s="158"/>
      <c r="E45" s="158"/>
      <c r="F45" s="158"/>
      <c r="G45" s="158"/>
      <c r="H45" s="158"/>
      <c r="I45" s="142" t="s">
        <v>42</v>
      </c>
      <c r="J45" s="142"/>
      <c r="K45" s="142"/>
      <c r="L45" s="143"/>
      <c r="M45" s="312">
        <v>349</v>
      </c>
      <c r="N45" s="312"/>
      <c r="O45" s="312"/>
      <c r="P45" s="312"/>
      <c r="Q45" s="312"/>
      <c r="R45" s="312"/>
      <c r="S45" s="312">
        <v>324</v>
      </c>
      <c r="T45" s="312"/>
      <c r="U45" s="312"/>
      <c r="V45" s="312"/>
      <c r="W45" s="312"/>
      <c r="X45" s="312"/>
      <c r="Y45" s="312">
        <v>339</v>
      </c>
      <c r="Z45" s="312"/>
      <c r="AA45" s="312"/>
      <c r="AB45" s="312"/>
      <c r="AC45" s="312"/>
      <c r="AD45" s="312"/>
      <c r="AE45" s="312">
        <v>346</v>
      </c>
      <c r="AF45" s="312"/>
      <c r="AG45" s="312"/>
      <c r="AH45" s="312"/>
      <c r="AI45" s="312"/>
      <c r="AJ45" s="312"/>
      <c r="AK45" s="312">
        <f>SUM('★6-2(4)'!M13:AR13)</f>
        <v>339</v>
      </c>
      <c r="AL45" s="312"/>
      <c r="AM45" s="312"/>
      <c r="AN45" s="312"/>
      <c r="AO45" s="312"/>
      <c r="AP45" s="31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0" customFormat="1" ht="15" customHeight="1">
      <c r="A46" s="29"/>
      <c r="B46" s="219"/>
      <c r="C46" s="219"/>
      <c r="D46" s="158" t="s">
        <v>65</v>
      </c>
      <c r="E46" s="158"/>
      <c r="F46" s="158"/>
      <c r="G46" s="158"/>
      <c r="H46" s="158"/>
      <c r="I46" s="287" t="s">
        <v>41</v>
      </c>
      <c r="J46" s="287"/>
      <c r="K46" s="287"/>
      <c r="L46" s="288"/>
      <c r="M46" s="315">
        <v>326</v>
      </c>
      <c r="N46" s="315"/>
      <c r="O46" s="315"/>
      <c r="P46" s="315"/>
      <c r="Q46" s="315"/>
      <c r="R46" s="315"/>
      <c r="S46" s="315">
        <v>330</v>
      </c>
      <c r="T46" s="315"/>
      <c r="U46" s="315"/>
      <c r="V46" s="315"/>
      <c r="W46" s="315"/>
      <c r="X46" s="315"/>
      <c r="Y46" s="315">
        <v>363</v>
      </c>
      <c r="Z46" s="315"/>
      <c r="AA46" s="315"/>
      <c r="AB46" s="315"/>
      <c r="AC46" s="315"/>
      <c r="AD46" s="315"/>
      <c r="AE46" s="315">
        <v>370</v>
      </c>
      <c r="AF46" s="315"/>
      <c r="AG46" s="315"/>
      <c r="AH46" s="315"/>
      <c r="AI46" s="315"/>
      <c r="AJ46" s="315"/>
      <c r="AK46" s="315">
        <f>SUM('★6-2(4)'!M14:AR14)</f>
        <v>311</v>
      </c>
      <c r="AL46" s="315"/>
      <c r="AM46" s="315"/>
      <c r="AN46" s="315"/>
      <c r="AO46" s="315"/>
      <c r="AP46" s="315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0" customFormat="1" ht="15" customHeight="1">
      <c r="A47" s="29"/>
      <c r="B47" s="219"/>
      <c r="C47" s="219"/>
      <c r="D47" s="158"/>
      <c r="E47" s="158"/>
      <c r="F47" s="158"/>
      <c r="G47" s="158"/>
      <c r="H47" s="158"/>
      <c r="I47" s="142" t="s">
        <v>42</v>
      </c>
      <c r="J47" s="142"/>
      <c r="K47" s="142"/>
      <c r="L47" s="143"/>
      <c r="M47" s="312">
        <v>326</v>
      </c>
      <c r="N47" s="312"/>
      <c r="O47" s="312"/>
      <c r="P47" s="312"/>
      <c r="Q47" s="312"/>
      <c r="R47" s="312"/>
      <c r="S47" s="312">
        <v>354</v>
      </c>
      <c r="T47" s="312"/>
      <c r="U47" s="312"/>
      <c r="V47" s="312"/>
      <c r="W47" s="312"/>
      <c r="X47" s="312"/>
      <c r="Y47" s="312">
        <v>324</v>
      </c>
      <c r="Z47" s="312"/>
      <c r="AA47" s="312"/>
      <c r="AB47" s="312"/>
      <c r="AC47" s="312"/>
      <c r="AD47" s="312"/>
      <c r="AE47" s="312">
        <v>340</v>
      </c>
      <c r="AF47" s="312"/>
      <c r="AG47" s="312"/>
      <c r="AH47" s="312"/>
      <c r="AI47" s="312"/>
      <c r="AJ47" s="312"/>
      <c r="AK47" s="312">
        <f>SUM('★6-2(4)'!M15:AR15)</f>
        <v>348</v>
      </c>
      <c r="AL47" s="312"/>
      <c r="AM47" s="312"/>
      <c r="AN47" s="312"/>
      <c r="AO47" s="312"/>
      <c r="AP47" s="31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0" customFormat="1" ht="15" customHeight="1">
      <c r="A48" s="29"/>
      <c r="B48" s="219"/>
      <c r="C48" s="219"/>
      <c r="D48" s="158" t="s">
        <v>8</v>
      </c>
      <c r="E48" s="158"/>
      <c r="F48" s="158"/>
      <c r="G48" s="158"/>
      <c r="H48" s="158"/>
      <c r="I48" s="287" t="s">
        <v>41</v>
      </c>
      <c r="J48" s="287"/>
      <c r="K48" s="287"/>
      <c r="L48" s="288"/>
      <c r="M48" s="318">
        <f t="shared" ref="M48" si="20">SUM(M42,M44,M46)</f>
        <v>1020</v>
      </c>
      <c r="N48" s="318"/>
      <c r="O48" s="318"/>
      <c r="P48" s="318"/>
      <c r="Q48" s="318"/>
      <c r="R48" s="318"/>
      <c r="S48" s="318">
        <f t="shared" ref="S48" si="21">SUM(S42,S44,S46)</f>
        <v>1060</v>
      </c>
      <c r="T48" s="318"/>
      <c r="U48" s="318"/>
      <c r="V48" s="318"/>
      <c r="W48" s="318"/>
      <c r="X48" s="318"/>
      <c r="Y48" s="318">
        <f>SUM(Y42,Y44,Y46)</f>
        <v>1040</v>
      </c>
      <c r="Z48" s="318"/>
      <c r="AA48" s="318"/>
      <c r="AB48" s="318"/>
      <c r="AC48" s="318"/>
      <c r="AD48" s="318"/>
      <c r="AE48" s="318">
        <f>SUM(AE42,AE44,AE46)</f>
        <v>1005</v>
      </c>
      <c r="AF48" s="318"/>
      <c r="AG48" s="318"/>
      <c r="AH48" s="318"/>
      <c r="AI48" s="318"/>
      <c r="AJ48" s="318"/>
      <c r="AK48" s="318">
        <f t="shared" ref="AK48" si="22">SUM(AK42,AK44,AK46)</f>
        <v>955</v>
      </c>
      <c r="AL48" s="318"/>
      <c r="AM48" s="318"/>
      <c r="AN48" s="318"/>
      <c r="AO48" s="318"/>
      <c r="AP48" s="318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0" customFormat="1" ht="15" customHeight="1">
      <c r="A49" s="29"/>
      <c r="B49" s="219"/>
      <c r="C49" s="219"/>
      <c r="D49" s="158"/>
      <c r="E49" s="158"/>
      <c r="F49" s="158"/>
      <c r="G49" s="158"/>
      <c r="H49" s="158"/>
      <c r="I49" s="142" t="s">
        <v>42</v>
      </c>
      <c r="J49" s="142"/>
      <c r="K49" s="142"/>
      <c r="L49" s="143"/>
      <c r="M49" s="319">
        <f t="shared" ref="M49" si="23">SUM(M43,M45,M47)</f>
        <v>995</v>
      </c>
      <c r="N49" s="319"/>
      <c r="O49" s="319"/>
      <c r="P49" s="319"/>
      <c r="Q49" s="319"/>
      <c r="R49" s="319"/>
      <c r="S49" s="319">
        <f t="shared" ref="S49" si="24">SUM(S43,S45,S47)</f>
        <v>1017</v>
      </c>
      <c r="T49" s="319"/>
      <c r="U49" s="319"/>
      <c r="V49" s="319"/>
      <c r="W49" s="319"/>
      <c r="X49" s="319"/>
      <c r="Y49" s="319">
        <f>SUM(Y43,Y45,Y47)</f>
        <v>1006</v>
      </c>
      <c r="Z49" s="319"/>
      <c r="AA49" s="319"/>
      <c r="AB49" s="319"/>
      <c r="AC49" s="319"/>
      <c r="AD49" s="319"/>
      <c r="AE49" s="319">
        <f t="shared" ref="AE49" si="25">SUM(AE43,AE45,AE47)</f>
        <v>1021</v>
      </c>
      <c r="AF49" s="319"/>
      <c r="AG49" s="319"/>
      <c r="AH49" s="319"/>
      <c r="AI49" s="319"/>
      <c r="AJ49" s="319"/>
      <c r="AK49" s="319">
        <f t="shared" ref="AK49" si="26">SUM(AK43,AK45,AK47)</f>
        <v>1001</v>
      </c>
      <c r="AL49" s="319"/>
      <c r="AM49" s="319"/>
      <c r="AN49" s="319"/>
      <c r="AO49" s="319"/>
      <c r="AP49" s="319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0" customFormat="1" ht="15" customHeight="1">
      <c r="A50" s="29"/>
      <c r="B50" s="219"/>
      <c r="C50" s="219"/>
      <c r="D50" s="158"/>
      <c r="E50" s="158"/>
      <c r="F50" s="158"/>
      <c r="G50" s="158"/>
      <c r="H50" s="158"/>
      <c r="I50" s="145" t="s">
        <v>48</v>
      </c>
      <c r="J50" s="145"/>
      <c r="K50" s="145"/>
      <c r="L50" s="145"/>
      <c r="M50" s="316">
        <f t="shared" ref="M50" si="27">M48+M49</f>
        <v>2015</v>
      </c>
      <c r="N50" s="316"/>
      <c r="O50" s="316"/>
      <c r="P50" s="316"/>
      <c r="Q50" s="316"/>
      <c r="R50" s="316"/>
      <c r="S50" s="316">
        <f t="shared" ref="S50" si="28">S48+S49</f>
        <v>2077</v>
      </c>
      <c r="T50" s="316"/>
      <c r="U50" s="316"/>
      <c r="V50" s="316"/>
      <c r="W50" s="316"/>
      <c r="X50" s="316"/>
      <c r="Y50" s="316">
        <f>Y48+Y49</f>
        <v>2046</v>
      </c>
      <c r="Z50" s="316"/>
      <c r="AA50" s="316"/>
      <c r="AB50" s="316"/>
      <c r="AC50" s="316"/>
      <c r="AD50" s="316"/>
      <c r="AE50" s="316">
        <f t="shared" ref="AE50" si="29">AE48+AE49</f>
        <v>2026</v>
      </c>
      <c r="AF50" s="316"/>
      <c r="AG50" s="316"/>
      <c r="AH50" s="316"/>
      <c r="AI50" s="316"/>
      <c r="AJ50" s="316"/>
      <c r="AK50" s="316">
        <f t="shared" ref="AK50" si="30">AK48+AK49</f>
        <v>1956</v>
      </c>
      <c r="AL50" s="316"/>
      <c r="AM50" s="316"/>
      <c r="AN50" s="316"/>
      <c r="AO50" s="316"/>
      <c r="AP50" s="316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0" customFormat="1" ht="15" customHeight="1">
      <c r="A51" s="29"/>
      <c r="B51" s="212" t="s">
        <v>115</v>
      </c>
      <c r="C51" s="212"/>
      <c r="D51" s="212"/>
      <c r="E51" s="213"/>
      <c r="F51" s="213"/>
      <c r="G51" s="213"/>
      <c r="H51" s="213"/>
      <c r="I51" s="213"/>
      <c r="J51" s="213"/>
      <c r="K51" s="213"/>
      <c r="L51" s="317"/>
      <c r="M51" s="302">
        <f t="shared" ref="M51" si="31">ROUND(M50/(M37+M38),1)</f>
        <v>30.5</v>
      </c>
      <c r="N51" s="302"/>
      <c r="O51" s="302"/>
      <c r="P51" s="302"/>
      <c r="Q51" s="302"/>
      <c r="R51" s="302"/>
      <c r="S51" s="302">
        <f t="shared" ref="S51" si="32">ROUND(S50/(S37+S38),1)</f>
        <v>30.1</v>
      </c>
      <c r="T51" s="302"/>
      <c r="U51" s="302"/>
      <c r="V51" s="302"/>
      <c r="W51" s="302"/>
      <c r="X51" s="302"/>
      <c r="Y51" s="302">
        <f>ROUND(Y50/(Y37+Y38),1)</f>
        <v>30.5</v>
      </c>
      <c r="Z51" s="302"/>
      <c r="AA51" s="302"/>
      <c r="AB51" s="302"/>
      <c r="AC51" s="302"/>
      <c r="AD51" s="302"/>
      <c r="AE51" s="302">
        <f t="shared" ref="AE51" si="33">ROUND(AE50/(AE37+AE38),1)</f>
        <v>30.2</v>
      </c>
      <c r="AF51" s="302"/>
      <c r="AG51" s="302"/>
      <c r="AH51" s="302"/>
      <c r="AI51" s="302"/>
      <c r="AJ51" s="302"/>
      <c r="AK51" s="302">
        <f t="shared" ref="AK51" si="34">ROUND(AK50/(AK37+AK38),1)</f>
        <v>28.3</v>
      </c>
      <c r="AL51" s="302"/>
      <c r="AM51" s="302"/>
      <c r="AN51" s="302"/>
      <c r="AO51" s="302"/>
      <c r="AP51" s="30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0" customFormat="1" ht="15" customHeight="1">
      <c r="A52" s="29"/>
      <c r="B52" s="162" t="s">
        <v>116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3"/>
      <c r="M52" s="303">
        <f t="shared" ref="M52" si="35">ROUND(M50/M41,1)</f>
        <v>12.7</v>
      </c>
      <c r="N52" s="303"/>
      <c r="O52" s="303"/>
      <c r="P52" s="303"/>
      <c r="Q52" s="303"/>
      <c r="R52" s="303"/>
      <c r="S52" s="303">
        <f t="shared" ref="S52" si="36">ROUND(S50/S41,1)</f>
        <v>12.5</v>
      </c>
      <c r="T52" s="303"/>
      <c r="U52" s="303"/>
      <c r="V52" s="303"/>
      <c r="W52" s="303"/>
      <c r="X52" s="303"/>
      <c r="Y52" s="303">
        <f>ROUND(Y50/Y41,1)</f>
        <v>12.5</v>
      </c>
      <c r="Z52" s="303"/>
      <c r="AA52" s="303"/>
      <c r="AB52" s="303"/>
      <c r="AC52" s="303"/>
      <c r="AD52" s="303"/>
      <c r="AE52" s="303">
        <f t="shared" ref="AE52" si="37">ROUND(AE50/AE41,1)</f>
        <v>12.1</v>
      </c>
      <c r="AF52" s="303"/>
      <c r="AG52" s="303"/>
      <c r="AH52" s="303"/>
      <c r="AI52" s="303"/>
      <c r="AJ52" s="303"/>
      <c r="AK52" s="303">
        <f t="shared" ref="AK52" si="38">ROUND(AK50/AK41,1)</f>
        <v>11.1</v>
      </c>
      <c r="AL52" s="303"/>
      <c r="AM52" s="303"/>
      <c r="AN52" s="303"/>
      <c r="AO52" s="303"/>
      <c r="AP52" s="30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0" customFormat="1" ht="12" customHeight="1">
      <c r="A53" s="29"/>
      <c r="B53" s="140" t="s">
        <v>27</v>
      </c>
      <c r="C53" s="140"/>
      <c r="D53" s="140"/>
      <c r="E53" s="140"/>
      <c r="F53" s="140"/>
      <c r="G53" s="140"/>
      <c r="H53" s="140"/>
      <c r="I53" s="140"/>
      <c r="J53" s="140"/>
      <c r="K53" s="140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2"/>
      <c r="AQ53" s="1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1" customFormat="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0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1" customFormat="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0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</sheetData>
  <mergeCells count="282">
    <mergeCell ref="D42:H43"/>
    <mergeCell ref="D44:H45"/>
    <mergeCell ref="D46:H47"/>
    <mergeCell ref="D48:H50"/>
    <mergeCell ref="B39:H41"/>
    <mergeCell ref="B52:L52"/>
    <mergeCell ref="M52:R52"/>
    <mergeCell ref="S52:X52"/>
    <mergeCell ref="Y52:AD52"/>
    <mergeCell ref="I46:L46"/>
    <mergeCell ref="M46:R46"/>
    <mergeCell ref="S46:X46"/>
    <mergeCell ref="Y46:AD46"/>
    <mergeCell ref="I42:L42"/>
    <mergeCell ref="M42:R42"/>
    <mergeCell ref="S42:X42"/>
    <mergeCell ref="Y42:AD42"/>
    <mergeCell ref="AE52:AJ52"/>
    <mergeCell ref="AK52:AP52"/>
    <mergeCell ref="B53:AO53"/>
    <mergeCell ref="B7:F9"/>
    <mergeCell ref="B10:H12"/>
    <mergeCell ref="B37:F38"/>
    <mergeCell ref="M34:R35"/>
    <mergeCell ref="S34:X35"/>
    <mergeCell ref="Y34:AD35"/>
    <mergeCell ref="AE34:AJ35"/>
    <mergeCell ref="AK34:AP35"/>
    <mergeCell ref="B13:C27"/>
    <mergeCell ref="D13:H14"/>
    <mergeCell ref="D15:H16"/>
    <mergeCell ref="D17:H18"/>
    <mergeCell ref="D19:H20"/>
    <mergeCell ref="D21:H22"/>
    <mergeCell ref="D23:H24"/>
    <mergeCell ref="D25:H27"/>
    <mergeCell ref="B42:C50"/>
    <mergeCell ref="I50:L50"/>
    <mergeCell ref="M50:R50"/>
    <mergeCell ref="S50:X50"/>
    <mergeCell ref="Y50:AD50"/>
    <mergeCell ref="AE50:AJ50"/>
    <mergeCell ref="AK50:AP50"/>
    <mergeCell ref="B51:L51"/>
    <mergeCell ref="M51:R51"/>
    <mergeCell ref="S51:X51"/>
    <mergeCell ref="Y51:AD51"/>
    <mergeCell ref="AE51:AJ51"/>
    <mergeCell ref="AK51:AP51"/>
    <mergeCell ref="I48:L48"/>
    <mergeCell ref="M48:R48"/>
    <mergeCell ref="S48:X48"/>
    <mergeCell ref="Y48:AD48"/>
    <mergeCell ref="AE48:AJ48"/>
    <mergeCell ref="AK48:AP48"/>
    <mergeCell ref="I49:L49"/>
    <mergeCell ref="M49:R49"/>
    <mergeCell ref="S49:X49"/>
    <mergeCell ref="Y49:AD49"/>
    <mergeCell ref="AE49:AJ49"/>
    <mergeCell ref="AK49:AP49"/>
    <mergeCell ref="AE46:AJ46"/>
    <mergeCell ref="AK46:AP46"/>
    <mergeCell ref="I47:L47"/>
    <mergeCell ref="M47:R47"/>
    <mergeCell ref="S47:X47"/>
    <mergeCell ref="Y47:AD47"/>
    <mergeCell ref="AE47:AJ47"/>
    <mergeCell ref="AK47:AP47"/>
    <mergeCell ref="I44:L44"/>
    <mergeCell ref="M44:R44"/>
    <mergeCell ref="S44:X44"/>
    <mergeCell ref="Y44:AD44"/>
    <mergeCell ref="AE44:AJ44"/>
    <mergeCell ref="AK44:AP44"/>
    <mergeCell ref="I45:L45"/>
    <mergeCell ref="M45:R45"/>
    <mergeCell ref="S45:X45"/>
    <mergeCell ref="Y45:AD45"/>
    <mergeCell ref="AE45:AJ45"/>
    <mergeCell ref="AK45:AP45"/>
    <mergeCell ref="AE42:AJ42"/>
    <mergeCell ref="AK42:AP42"/>
    <mergeCell ref="I43:L43"/>
    <mergeCell ref="M43:R43"/>
    <mergeCell ref="S43:X43"/>
    <mergeCell ref="Y43:AD43"/>
    <mergeCell ref="AE43:AJ43"/>
    <mergeCell ref="AK43:AP43"/>
    <mergeCell ref="I40:L40"/>
    <mergeCell ref="M40:R40"/>
    <mergeCell ref="S40:X40"/>
    <mergeCell ref="Y40:AD40"/>
    <mergeCell ref="AE40:AJ40"/>
    <mergeCell ref="AK40:AP40"/>
    <mergeCell ref="I41:L41"/>
    <mergeCell ref="M41:R41"/>
    <mergeCell ref="S41:X41"/>
    <mergeCell ref="Y41:AD41"/>
    <mergeCell ref="AE41:AJ41"/>
    <mergeCell ref="AK41:AP41"/>
    <mergeCell ref="G38:L38"/>
    <mergeCell ref="M38:R38"/>
    <mergeCell ref="S38:X38"/>
    <mergeCell ref="Y38:AD38"/>
    <mergeCell ref="AE38:AJ38"/>
    <mergeCell ref="AK38:AP38"/>
    <mergeCell ref="I39:L39"/>
    <mergeCell ref="M39:R39"/>
    <mergeCell ref="S39:X39"/>
    <mergeCell ref="Y39:AD39"/>
    <mergeCell ref="AE39:AJ39"/>
    <mergeCell ref="AK39:AP39"/>
    <mergeCell ref="B34:L34"/>
    <mergeCell ref="B35:L35"/>
    <mergeCell ref="B36:L36"/>
    <mergeCell ref="M36:R36"/>
    <mergeCell ref="S36:X36"/>
    <mergeCell ref="Y36:AD36"/>
    <mergeCell ref="AE36:AJ36"/>
    <mergeCell ref="AK36:AP36"/>
    <mergeCell ref="G37:L37"/>
    <mergeCell ref="M37:R37"/>
    <mergeCell ref="S37:X37"/>
    <mergeCell ref="Y37:AD37"/>
    <mergeCell ref="AE37:AJ37"/>
    <mergeCell ref="AK37:AP37"/>
    <mergeCell ref="B29:L29"/>
    <mergeCell ref="M29:R29"/>
    <mergeCell ref="S29:X29"/>
    <mergeCell ref="Y29:AD29"/>
    <mergeCell ref="AE29:AJ29"/>
    <mergeCell ref="AK29:AP29"/>
    <mergeCell ref="B30:AN30"/>
    <mergeCell ref="A32:AP32"/>
    <mergeCell ref="AH33:AO33"/>
    <mergeCell ref="I27:L27"/>
    <mergeCell ref="M27:R27"/>
    <mergeCell ref="S27:X27"/>
    <mergeCell ref="Y27:AD27"/>
    <mergeCell ref="AE27:AJ27"/>
    <mergeCell ref="AK27:AP27"/>
    <mergeCell ref="B28:L28"/>
    <mergeCell ref="M28:R28"/>
    <mergeCell ref="S28:X28"/>
    <mergeCell ref="Y28:AD28"/>
    <mergeCell ref="AE28:AJ28"/>
    <mergeCell ref="AK28:AP28"/>
    <mergeCell ref="I25:L25"/>
    <mergeCell ref="M25:R25"/>
    <mergeCell ref="S25:X25"/>
    <mergeCell ref="Y25:AD25"/>
    <mergeCell ref="AE25:AJ25"/>
    <mergeCell ref="AK25:AP25"/>
    <mergeCell ref="I26:L26"/>
    <mergeCell ref="M26:R26"/>
    <mergeCell ref="S26:X26"/>
    <mergeCell ref="Y26:AD26"/>
    <mergeCell ref="AE26:AJ26"/>
    <mergeCell ref="AK26:AP26"/>
    <mergeCell ref="I23:L23"/>
    <mergeCell ref="M23:R23"/>
    <mergeCell ref="S23:X23"/>
    <mergeCell ref="Y23:AD23"/>
    <mergeCell ref="AE23:AJ23"/>
    <mergeCell ref="AK23:AP23"/>
    <mergeCell ref="I24:L24"/>
    <mergeCell ref="M24:R24"/>
    <mergeCell ref="S24:X24"/>
    <mergeCell ref="Y24:AD24"/>
    <mergeCell ref="AE24:AJ24"/>
    <mergeCell ref="AK24:AP24"/>
    <mergeCell ref="I21:L21"/>
    <mergeCell ref="M21:R21"/>
    <mergeCell ref="S21:X21"/>
    <mergeCell ref="Y21:AD21"/>
    <mergeCell ref="AE21:AJ21"/>
    <mergeCell ref="AK21:AP21"/>
    <mergeCell ref="I22:L22"/>
    <mergeCell ref="M22:R22"/>
    <mergeCell ref="S22:X22"/>
    <mergeCell ref="Y22:AD22"/>
    <mergeCell ref="AE22:AJ22"/>
    <mergeCell ref="AK22:AP22"/>
    <mergeCell ref="I19:L19"/>
    <mergeCell ref="M19:R19"/>
    <mergeCell ref="S19:X19"/>
    <mergeCell ref="Y19:AD19"/>
    <mergeCell ref="AE19:AJ19"/>
    <mergeCell ref="AK19:AP19"/>
    <mergeCell ref="I20:L20"/>
    <mergeCell ref="M20:R20"/>
    <mergeCell ref="S20:X20"/>
    <mergeCell ref="Y20:AD20"/>
    <mergeCell ref="AE20:AJ20"/>
    <mergeCell ref="AK20:AP20"/>
    <mergeCell ref="I17:L17"/>
    <mergeCell ref="M17:R17"/>
    <mergeCell ref="S17:X17"/>
    <mergeCell ref="Y17:AD17"/>
    <mergeCell ref="AE17:AJ17"/>
    <mergeCell ref="AK17:AP17"/>
    <mergeCell ref="I18:L18"/>
    <mergeCell ref="M18:R18"/>
    <mergeCell ref="S18:X18"/>
    <mergeCell ref="Y18:AD18"/>
    <mergeCell ref="AE18:AJ18"/>
    <mergeCell ref="AK18:AP18"/>
    <mergeCell ref="I15:L15"/>
    <mergeCell ref="M15:R15"/>
    <mergeCell ref="S15:X15"/>
    <mergeCell ref="Y15:AD15"/>
    <mergeCell ref="AE15:AJ15"/>
    <mergeCell ref="AK15:AP15"/>
    <mergeCell ref="I16:L16"/>
    <mergeCell ref="M16:R16"/>
    <mergeCell ref="S16:X16"/>
    <mergeCell ref="Y16:AD16"/>
    <mergeCell ref="AE16:AJ16"/>
    <mergeCell ref="AK16:AP16"/>
    <mergeCell ref="I13:L13"/>
    <mergeCell ref="M13:R13"/>
    <mergeCell ref="S13:X13"/>
    <mergeCell ref="Y13:AD13"/>
    <mergeCell ref="AE13:AJ13"/>
    <mergeCell ref="AK13:AP13"/>
    <mergeCell ref="I14:L14"/>
    <mergeCell ref="M14:R14"/>
    <mergeCell ref="S14:X14"/>
    <mergeCell ref="Y14:AD14"/>
    <mergeCell ref="AE14:AJ14"/>
    <mergeCell ref="AK14:AP14"/>
    <mergeCell ref="I11:L11"/>
    <mergeCell ref="M11:R11"/>
    <mergeCell ref="S11:X11"/>
    <mergeCell ref="Y11:AD11"/>
    <mergeCell ref="AE11:AJ11"/>
    <mergeCell ref="AK11:AP11"/>
    <mergeCell ref="I12:L12"/>
    <mergeCell ref="M12:R12"/>
    <mergeCell ref="S12:X12"/>
    <mergeCell ref="Y12:AD12"/>
    <mergeCell ref="AE12:AJ12"/>
    <mergeCell ref="AK12:AP12"/>
    <mergeCell ref="G9:L9"/>
    <mergeCell ref="M9:R9"/>
    <mergeCell ref="S9:X9"/>
    <mergeCell ref="Y9:AD9"/>
    <mergeCell ref="AE9:AJ9"/>
    <mergeCell ref="AK9:AP9"/>
    <mergeCell ref="I10:L10"/>
    <mergeCell ref="M10:R10"/>
    <mergeCell ref="S10:X10"/>
    <mergeCell ref="Y10:AD10"/>
    <mergeCell ref="AE10:AJ10"/>
    <mergeCell ref="AK10:AP10"/>
    <mergeCell ref="G7:L7"/>
    <mergeCell ref="M7:R7"/>
    <mergeCell ref="S7:X7"/>
    <mergeCell ref="Y7:AD7"/>
    <mergeCell ref="AE7:AJ7"/>
    <mergeCell ref="AK7:AP7"/>
    <mergeCell ref="G8:L8"/>
    <mergeCell ref="M8:R8"/>
    <mergeCell ref="S8:X8"/>
    <mergeCell ref="Y8:AD8"/>
    <mergeCell ref="AE8:AJ8"/>
    <mergeCell ref="AK8:AP8"/>
    <mergeCell ref="A2:AO2"/>
    <mergeCell ref="B4:L4"/>
    <mergeCell ref="B5:L5"/>
    <mergeCell ref="B6:L6"/>
    <mergeCell ref="M6:R6"/>
    <mergeCell ref="S6:X6"/>
    <mergeCell ref="Y6:AD6"/>
    <mergeCell ref="AE6:AJ6"/>
    <mergeCell ref="AK6:AP6"/>
    <mergeCell ref="M4:R5"/>
    <mergeCell ref="S4:X5"/>
    <mergeCell ref="Y4:AD5"/>
    <mergeCell ref="AE4:AJ5"/>
    <mergeCell ref="AK4:AP5"/>
  </mergeCells>
  <phoneticPr fontId="32"/>
  <pageMargins left="0.75138888888888899" right="0.75138888888888899" top="0.78680555555555598" bottom="0.59027777777777801" header="0.51041666666666696" footer="0"/>
  <pageSetup paperSize="9" firstPageNumber="59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4"/>
  <sheetViews>
    <sheetView view="pageBreakPreview" topLeftCell="A22" zoomScaleNormal="81" zoomScaleSheetLayoutView="100" workbookViewId="0"/>
  </sheetViews>
  <sheetFormatPr defaultColWidth="9" defaultRowHeight="13.5"/>
  <cols>
    <col min="1" max="58" width="1.875" style="1" customWidth="1"/>
    <col min="59" max="256" width="9" style="1"/>
  </cols>
  <sheetData>
    <row r="1" spans="1:256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2" customFormat="1">
      <c r="A2" s="329" t="s">
        <v>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12"/>
    </row>
    <row r="3" spans="1:256" s="2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I3" s="151" t="s">
        <v>139</v>
      </c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BE3" s="16"/>
      <c r="BF3" s="16"/>
      <c r="BG3" s="29"/>
      <c r="BH3" s="29"/>
      <c r="BI3" s="19"/>
      <c r="BJ3" s="19"/>
      <c r="BL3" s="12"/>
    </row>
    <row r="4" spans="1:256" s="2" customFormat="1" ht="15" customHeight="1">
      <c r="B4" s="269" t="s">
        <v>5</v>
      </c>
      <c r="C4" s="269"/>
      <c r="D4" s="269"/>
      <c r="E4" s="269"/>
      <c r="F4" s="269"/>
      <c r="G4" s="269"/>
      <c r="H4" s="269"/>
      <c r="I4" s="269"/>
      <c r="J4" s="269"/>
      <c r="K4" s="331"/>
      <c r="L4" s="154" t="s">
        <v>17</v>
      </c>
      <c r="M4" s="154"/>
      <c r="N4" s="154"/>
      <c r="O4" s="154"/>
      <c r="P4" s="154"/>
      <c r="Q4" s="154" t="s">
        <v>18</v>
      </c>
      <c r="R4" s="154"/>
      <c r="S4" s="154"/>
      <c r="T4" s="154"/>
      <c r="U4" s="154"/>
      <c r="V4" s="154" t="s">
        <v>74</v>
      </c>
      <c r="W4" s="154"/>
      <c r="X4" s="154"/>
      <c r="Y4" s="154"/>
      <c r="Z4" s="154"/>
      <c r="AA4" s="154" t="s">
        <v>75</v>
      </c>
      <c r="AB4" s="154"/>
      <c r="AC4" s="154"/>
      <c r="AD4" s="154"/>
      <c r="AE4" s="154"/>
      <c r="AF4" s="154" t="s">
        <v>76</v>
      </c>
      <c r="AG4" s="154"/>
      <c r="AH4" s="154"/>
      <c r="AI4" s="154"/>
      <c r="AJ4" s="154"/>
      <c r="AK4" s="154" t="s">
        <v>77</v>
      </c>
      <c r="AL4" s="154"/>
      <c r="AM4" s="154"/>
      <c r="AN4" s="154"/>
      <c r="AO4" s="154"/>
      <c r="AP4" s="154" t="s">
        <v>78</v>
      </c>
      <c r="AQ4" s="154"/>
      <c r="AR4" s="154"/>
      <c r="AS4" s="154"/>
      <c r="AT4" s="154"/>
    </row>
    <row r="5" spans="1:256" s="2" customFormat="1" ht="15" customHeight="1">
      <c r="A5" s="13"/>
      <c r="B5" s="185" t="s">
        <v>38</v>
      </c>
      <c r="C5" s="148"/>
      <c r="D5" s="148"/>
      <c r="E5" s="149"/>
      <c r="F5" s="332" t="s">
        <v>59</v>
      </c>
      <c r="G5" s="272"/>
      <c r="H5" s="272"/>
      <c r="I5" s="272"/>
      <c r="J5" s="272"/>
      <c r="K5" s="224"/>
      <c r="L5" s="333">
        <v>18</v>
      </c>
      <c r="M5" s="333"/>
      <c r="N5" s="333"/>
      <c r="O5" s="333"/>
      <c r="P5" s="333"/>
      <c r="Q5" s="333">
        <v>15</v>
      </c>
      <c r="R5" s="333"/>
      <c r="S5" s="333"/>
      <c r="T5" s="333"/>
      <c r="U5" s="333"/>
      <c r="V5" s="333">
        <v>18</v>
      </c>
      <c r="W5" s="333"/>
      <c r="X5" s="333"/>
      <c r="Y5" s="333"/>
      <c r="Z5" s="333"/>
      <c r="AA5" s="333">
        <v>2</v>
      </c>
      <c r="AB5" s="333"/>
      <c r="AC5" s="333"/>
      <c r="AD5" s="333"/>
      <c r="AE5" s="333"/>
      <c r="AF5" s="333">
        <v>1</v>
      </c>
      <c r="AG5" s="333"/>
      <c r="AH5" s="333"/>
      <c r="AI5" s="333"/>
      <c r="AJ5" s="333"/>
      <c r="AK5" s="333">
        <v>15</v>
      </c>
      <c r="AL5" s="333"/>
      <c r="AM5" s="333"/>
      <c r="AN5" s="333"/>
      <c r="AO5" s="333"/>
      <c r="AP5" s="333">
        <v>18</v>
      </c>
      <c r="AQ5" s="333"/>
      <c r="AR5" s="333"/>
      <c r="AS5" s="333"/>
      <c r="AT5" s="333"/>
    </row>
    <row r="6" spans="1:256" s="2" customFormat="1" ht="15" customHeight="1">
      <c r="A6" s="13"/>
      <c r="B6" s="320"/>
      <c r="C6" s="321"/>
      <c r="D6" s="321"/>
      <c r="E6" s="343"/>
      <c r="F6" s="334" t="s">
        <v>60</v>
      </c>
      <c r="G6" s="275"/>
      <c r="H6" s="275"/>
      <c r="I6" s="275"/>
      <c r="J6" s="275"/>
      <c r="K6" s="335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>
        <v>2</v>
      </c>
      <c r="AB6" s="333"/>
      <c r="AC6" s="333"/>
      <c r="AD6" s="333"/>
      <c r="AE6" s="333"/>
      <c r="AF6" s="333">
        <v>2</v>
      </c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</row>
    <row r="7" spans="1:256" s="2" customFormat="1" ht="15" customHeight="1">
      <c r="A7" s="13"/>
      <c r="B7" s="150"/>
      <c r="C7" s="151"/>
      <c r="D7" s="151"/>
      <c r="E7" s="152"/>
      <c r="F7" s="336" t="s">
        <v>134</v>
      </c>
      <c r="G7" s="278"/>
      <c r="H7" s="278"/>
      <c r="I7" s="278"/>
      <c r="J7" s="278"/>
      <c r="K7" s="337"/>
      <c r="L7" s="338">
        <v>2</v>
      </c>
      <c r="M7" s="338"/>
      <c r="N7" s="338"/>
      <c r="O7" s="338"/>
      <c r="P7" s="338"/>
      <c r="Q7" s="338">
        <v>4</v>
      </c>
      <c r="R7" s="338"/>
      <c r="S7" s="338"/>
      <c r="T7" s="338"/>
      <c r="U7" s="338"/>
      <c r="V7" s="338">
        <v>4</v>
      </c>
      <c r="W7" s="338"/>
      <c r="X7" s="338"/>
      <c r="Y7" s="338"/>
      <c r="Z7" s="338"/>
      <c r="AA7" s="338">
        <v>2</v>
      </c>
      <c r="AB7" s="338"/>
      <c r="AC7" s="338"/>
      <c r="AD7" s="338"/>
      <c r="AE7" s="338"/>
      <c r="AF7" s="338">
        <v>1</v>
      </c>
      <c r="AG7" s="338"/>
      <c r="AH7" s="338"/>
      <c r="AI7" s="338"/>
      <c r="AJ7" s="338"/>
      <c r="AK7" s="338">
        <v>4</v>
      </c>
      <c r="AL7" s="338"/>
      <c r="AM7" s="338"/>
      <c r="AN7" s="338"/>
      <c r="AO7" s="338"/>
      <c r="AP7" s="338">
        <v>2</v>
      </c>
      <c r="AQ7" s="338"/>
      <c r="AR7" s="338"/>
      <c r="AS7" s="338"/>
      <c r="AT7" s="338"/>
    </row>
    <row r="8" spans="1:256" s="2" customFormat="1" ht="15" customHeight="1">
      <c r="A8" s="13"/>
      <c r="B8" s="160" t="s">
        <v>79</v>
      </c>
      <c r="C8" s="160"/>
      <c r="D8" s="160"/>
      <c r="E8" s="160"/>
      <c r="F8" s="160"/>
      <c r="G8" s="160"/>
      <c r="H8" s="281" t="s">
        <v>41</v>
      </c>
      <c r="I8" s="281"/>
      <c r="J8" s="282"/>
      <c r="K8" s="282"/>
      <c r="L8" s="333">
        <v>12</v>
      </c>
      <c r="M8" s="333"/>
      <c r="N8" s="333"/>
      <c r="O8" s="333"/>
      <c r="P8" s="333"/>
      <c r="Q8" s="333">
        <v>11</v>
      </c>
      <c r="R8" s="333"/>
      <c r="S8" s="333"/>
      <c r="T8" s="333"/>
      <c r="U8" s="333"/>
      <c r="V8" s="333">
        <v>13</v>
      </c>
      <c r="W8" s="333"/>
      <c r="X8" s="333"/>
      <c r="Y8" s="333"/>
      <c r="Z8" s="333"/>
      <c r="AA8" s="333">
        <v>4</v>
      </c>
      <c r="AB8" s="333"/>
      <c r="AC8" s="333"/>
      <c r="AD8" s="333"/>
      <c r="AE8" s="333"/>
      <c r="AF8" s="333">
        <v>3</v>
      </c>
      <c r="AG8" s="333"/>
      <c r="AH8" s="333"/>
      <c r="AI8" s="333"/>
      <c r="AJ8" s="333"/>
      <c r="AK8" s="333">
        <v>14</v>
      </c>
      <c r="AL8" s="333"/>
      <c r="AM8" s="333"/>
      <c r="AN8" s="333"/>
      <c r="AO8" s="333"/>
      <c r="AP8" s="333">
        <v>24</v>
      </c>
      <c r="AQ8" s="333"/>
      <c r="AR8" s="333"/>
      <c r="AS8" s="333"/>
      <c r="AT8" s="333"/>
    </row>
    <row r="9" spans="1:256" s="2" customFormat="1" ht="15" customHeight="1">
      <c r="A9" s="13"/>
      <c r="B9" s="153"/>
      <c r="C9" s="153"/>
      <c r="D9" s="153"/>
      <c r="E9" s="153"/>
      <c r="F9" s="153"/>
      <c r="G9" s="153"/>
      <c r="H9" s="284" t="s">
        <v>42</v>
      </c>
      <c r="I9" s="284"/>
      <c r="J9" s="142"/>
      <c r="K9" s="142"/>
      <c r="L9" s="338">
        <v>24</v>
      </c>
      <c r="M9" s="338"/>
      <c r="N9" s="338"/>
      <c r="O9" s="338"/>
      <c r="P9" s="338"/>
      <c r="Q9" s="338">
        <v>24</v>
      </c>
      <c r="R9" s="338"/>
      <c r="S9" s="338"/>
      <c r="T9" s="338"/>
      <c r="U9" s="338"/>
      <c r="V9" s="338">
        <v>25</v>
      </c>
      <c r="W9" s="338"/>
      <c r="X9" s="338"/>
      <c r="Y9" s="338"/>
      <c r="Z9" s="338"/>
      <c r="AA9" s="338">
        <v>8</v>
      </c>
      <c r="AB9" s="338"/>
      <c r="AC9" s="338"/>
      <c r="AD9" s="338"/>
      <c r="AE9" s="338"/>
      <c r="AF9" s="338">
        <v>7</v>
      </c>
      <c r="AG9" s="338"/>
      <c r="AH9" s="338"/>
      <c r="AI9" s="338"/>
      <c r="AJ9" s="338"/>
      <c r="AK9" s="338">
        <v>20</v>
      </c>
      <c r="AL9" s="338"/>
      <c r="AM9" s="338"/>
      <c r="AN9" s="338"/>
      <c r="AO9" s="338"/>
      <c r="AP9" s="338">
        <v>13</v>
      </c>
      <c r="AQ9" s="338"/>
      <c r="AR9" s="338"/>
      <c r="AS9" s="338"/>
      <c r="AT9" s="338"/>
    </row>
    <row r="10" spans="1:256" s="2" customFormat="1" ht="15" customHeight="1">
      <c r="A10" s="13"/>
      <c r="B10" s="153"/>
      <c r="C10" s="153"/>
      <c r="D10" s="153"/>
      <c r="E10" s="153"/>
      <c r="F10" s="153"/>
      <c r="G10" s="153"/>
      <c r="H10" s="225" t="s">
        <v>8</v>
      </c>
      <c r="I10" s="225"/>
      <c r="J10" s="154"/>
      <c r="K10" s="154"/>
      <c r="L10" s="286">
        <f>L8+L9</f>
        <v>36</v>
      </c>
      <c r="M10" s="286"/>
      <c r="N10" s="286"/>
      <c r="O10" s="286"/>
      <c r="P10" s="286"/>
      <c r="Q10" s="286">
        <f>Q8+Q9</f>
        <v>35</v>
      </c>
      <c r="R10" s="286"/>
      <c r="S10" s="286"/>
      <c r="T10" s="286"/>
      <c r="U10" s="286"/>
      <c r="V10" s="286">
        <f>V8+V9</f>
        <v>38</v>
      </c>
      <c r="W10" s="286"/>
      <c r="X10" s="286"/>
      <c r="Y10" s="286"/>
      <c r="Z10" s="286"/>
      <c r="AA10" s="286">
        <f>AA8+AA9</f>
        <v>12</v>
      </c>
      <c r="AB10" s="286"/>
      <c r="AC10" s="286"/>
      <c r="AD10" s="286"/>
      <c r="AE10" s="286"/>
      <c r="AF10" s="286">
        <f>AF8+AF9</f>
        <v>10</v>
      </c>
      <c r="AG10" s="286"/>
      <c r="AH10" s="286"/>
      <c r="AI10" s="286"/>
      <c r="AJ10" s="286"/>
      <c r="AK10" s="286">
        <f>AK8+AK9</f>
        <v>34</v>
      </c>
      <c r="AL10" s="286"/>
      <c r="AM10" s="286"/>
      <c r="AN10" s="286"/>
      <c r="AO10" s="286"/>
      <c r="AP10" s="286">
        <f>AP8+AP9</f>
        <v>37</v>
      </c>
      <c r="AQ10" s="286"/>
      <c r="AR10" s="286"/>
      <c r="AS10" s="286"/>
      <c r="AT10" s="286"/>
    </row>
    <row r="11" spans="1:256" s="2" customFormat="1" ht="15" customHeight="1">
      <c r="A11" s="13"/>
      <c r="B11" s="221" t="s">
        <v>62</v>
      </c>
      <c r="C11" s="221"/>
      <c r="D11" s="154" t="s">
        <v>63</v>
      </c>
      <c r="E11" s="154"/>
      <c r="F11" s="154"/>
      <c r="G11" s="154"/>
      <c r="H11" s="281" t="s">
        <v>41</v>
      </c>
      <c r="I11" s="281"/>
      <c r="J11" s="287"/>
      <c r="K11" s="288"/>
      <c r="L11" s="333">
        <v>47</v>
      </c>
      <c r="M11" s="333"/>
      <c r="N11" s="333"/>
      <c r="O11" s="333"/>
      <c r="P11" s="333"/>
      <c r="Q11" s="333">
        <v>35</v>
      </c>
      <c r="R11" s="333"/>
      <c r="S11" s="333"/>
      <c r="T11" s="333"/>
      <c r="U11" s="333"/>
      <c r="V11" s="333">
        <v>32</v>
      </c>
      <c r="W11" s="333"/>
      <c r="X11" s="333"/>
      <c r="Y11" s="333"/>
      <c r="Z11" s="333"/>
      <c r="AA11" s="333">
        <v>3</v>
      </c>
      <c r="AB11" s="333"/>
      <c r="AC11" s="333"/>
      <c r="AD11" s="333"/>
      <c r="AE11" s="333"/>
      <c r="AF11" s="333">
        <v>0</v>
      </c>
      <c r="AG11" s="333"/>
      <c r="AH11" s="333"/>
      <c r="AI11" s="333"/>
      <c r="AJ11" s="333"/>
      <c r="AK11" s="333">
        <v>27</v>
      </c>
      <c r="AL11" s="333"/>
      <c r="AM11" s="333"/>
      <c r="AN11" s="333"/>
      <c r="AO11" s="333"/>
      <c r="AP11" s="333">
        <v>48</v>
      </c>
      <c r="AQ11" s="333"/>
      <c r="AR11" s="333"/>
      <c r="AS11" s="333"/>
      <c r="AT11" s="333"/>
    </row>
    <row r="12" spans="1:256" s="2" customFormat="1" ht="15" customHeight="1">
      <c r="A12" s="13"/>
      <c r="B12" s="221"/>
      <c r="C12" s="221"/>
      <c r="D12" s="154"/>
      <c r="E12" s="154"/>
      <c r="F12" s="154"/>
      <c r="G12" s="154"/>
      <c r="H12" s="284" t="s">
        <v>42</v>
      </c>
      <c r="I12" s="284"/>
      <c r="J12" s="142"/>
      <c r="K12" s="143"/>
      <c r="L12" s="338">
        <v>32</v>
      </c>
      <c r="M12" s="338"/>
      <c r="N12" s="338"/>
      <c r="O12" s="338"/>
      <c r="P12" s="338"/>
      <c r="Q12" s="338">
        <v>54</v>
      </c>
      <c r="R12" s="338"/>
      <c r="S12" s="338"/>
      <c r="T12" s="338"/>
      <c r="U12" s="338"/>
      <c r="V12" s="338">
        <v>28</v>
      </c>
      <c r="W12" s="338"/>
      <c r="X12" s="338"/>
      <c r="Y12" s="338"/>
      <c r="Z12" s="338"/>
      <c r="AA12" s="338">
        <v>1</v>
      </c>
      <c r="AB12" s="338"/>
      <c r="AC12" s="338"/>
      <c r="AD12" s="338"/>
      <c r="AE12" s="338"/>
      <c r="AF12" s="338">
        <v>1</v>
      </c>
      <c r="AG12" s="338"/>
      <c r="AH12" s="338"/>
      <c r="AI12" s="338"/>
      <c r="AJ12" s="338"/>
      <c r="AK12" s="338">
        <v>35</v>
      </c>
      <c r="AL12" s="338"/>
      <c r="AM12" s="338"/>
      <c r="AN12" s="338"/>
      <c r="AO12" s="338"/>
      <c r="AP12" s="338">
        <v>42</v>
      </c>
      <c r="AQ12" s="338"/>
      <c r="AR12" s="338"/>
      <c r="AS12" s="338"/>
      <c r="AT12" s="338"/>
    </row>
    <row r="13" spans="1:256" s="2" customFormat="1" ht="15" customHeight="1">
      <c r="A13" s="13"/>
      <c r="B13" s="221"/>
      <c r="C13" s="221"/>
      <c r="D13" s="154" t="s">
        <v>64</v>
      </c>
      <c r="E13" s="154"/>
      <c r="F13" s="154"/>
      <c r="G13" s="154"/>
      <c r="H13" s="296" t="s">
        <v>41</v>
      </c>
      <c r="I13" s="296"/>
      <c r="J13" s="287"/>
      <c r="K13" s="288"/>
      <c r="L13" s="333">
        <v>39</v>
      </c>
      <c r="M13" s="333"/>
      <c r="N13" s="333"/>
      <c r="O13" s="333"/>
      <c r="P13" s="333"/>
      <c r="Q13" s="333">
        <v>46</v>
      </c>
      <c r="R13" s="333"/>
      <c r="S13" s="333"/>
      <c r="T13" s="333"/>
      <c r="U13" s="333"/>
      <c r="V13" s="333">
        <v>51</v>
      </c>
      <c r="W13" s="333"/>
      <c r="X13" s="333"/>
      <c r="Y13" s="333"/>
      <c r="Z13" s="333"/>
      <c r="AA13" s="333">
        <v>2</v>
      </c>
      <c r="AB13" s="333"/>
      <c r="AC13" s="333"/>
      <c r="AD13" s="333"/>
      <c r="AE13" s="333"/>
      <c r="AF13" s="333">
        <v>3</v>
      </c>
      <c r="AG13" s="333"/>
      <c r="AH13" s="333"/>
      <c r="AI13" s="333"/>
      <c r="AJ13" s="333"/>
      <c r="AK13" s="333">
        <v>48</v>
      </c>
      <c r="AL13" s="333"/>
      <c r="AM13" s="333"/>
      <c r="AN13" s="333"/>
      <c r="AO13" s="333"/>
      <c r="AP13" s="333">
        <v>37</v>
      </c>
      <c r="AQ13" s="333"/>
      <c r="AR13" s="333"/>
      <c r="AS13" s="333"/>
      <c r="AT13" s="333"/>
    </row>
    <row r="14" spans="1:256" s="2" customFormat="1" ht="15" customHeight="1">
      <c r="A14" s="13"/>
      <c r="B14" s="221"/>
      <c r="C14" s="221"/>
      <c r="D14" s="154"/>
      <c r="E14" s="154"/>
      <c r="F14" s="154"/>
      <c r="G14" s="154"/>
      <c r="H14" s="284" t="s">
        <v>42</v>
      </c>
      <c r="I14" s="284"/>
      <c r="J14" s="142"/>
      <c r="K14" s="143"/>
      <c r="L14" s="338">
        <v>36</v>
      </c>
      <c r="M14" s="338"/>
      <c r="N14" s="338"/>
      <c r="O14" s="338"/>
      <c r="P14" s="338"/>
      <c r="Q14" s="338">
        <v>27</v>
      </c>
      <c r="R14" s="338"/>
      <c r="S14" s="338"/>
      <c r="T14" s="338"/>
      <c r="U14" s="338"/>
      <c r="V14" s="338">
        <v>32</v>
      </c>
      <c r="W14" s="338"/>
      <c r="X14" s="338"/>
      <c r="Y14" s="338"/>
      <c r="Z14" s="338"/>
      <c r="AA14" s="338">
        <v>2</v>
      </c>
      <c r="AB14" s="338"/>
      <c r="AC14" s="338"/>
      <c r="AD14" s="338"/>
      <c r="AE14" s="338"/>
      <c r="AF14" s="338">
        <v>2</v>
      </c>
      <c r="AG14" s="338"/>
      <c r="AH14" s="338"/>
      <c r="AI14" s="338"/>
      <c r="AJ14" s="338"/>
      <c r="AK14" s="338">
        <v>33</v>
      </c>
      <c r="AL14" s="338"/>
      <c r="AM14" s="338"/>
      <c r="AN14" s="338"/>
      <c r="AO14" s="338"/>
      <c r="AP14" s="338">
        <v>36</v>
      </c>
      <c r="AQ14" s="338"/>
      <c r="AR14" s="338"/>
      <c r="AS14" s="338"/>
      <c r="AT14" s="338"/>
    </row>
    <row r="15" spans="1:256" s="2" customFormat="1" ht="15" customHeight="1">
      <c r="A15" s="13"/>
      <c r="B15" s="221"/>
      <c r="C15" s="221"/>
      <c r="D15" s="154" t="s">
        <v>65</v>
      </c>
      <c r="E15" s="154"/>
      <c r="F15" s="154"/>
      <c r="G15" s="154"/>
      <c r="H15" s="296" t="s">
        <v>41</v>
      </c>
      <c r="I15" s="296"/>
      <c r="J15" s="287"/>
      <c r="K15" s="288"/>
      <c r="L15" s="333">
        <v>44</v>
      </c>
      <c r="M15" s="333"/>
      <c r="N15" s="333"/>
      <c r="O15" s="333"/>
      <c r="P15" s="333"/>
      <c r="Q15" s="333">
        <v>32</v>
      </c>
      <c r="R15" s="333"/>
      <c r="S15" s="333"/>
      <c r="T15" s="333"/>
      <c r="U15" s="333"/>
      <c r="V15" s="333">
        <v>32</v>
      </c>
      <c r="W15" s="333"/>
      <c r="X15" s="333"/>
      <c r="Y15" s="333"/>
      <c r="Z15" s="333"/>
      <c r="AA15" s="333">
        <v>2</v>
      </c>
      <c r="AB15" s="333"/>
      <c r="AC15" s="333"/>
      <c r="AD15" s="333"/>
      <c r="AE15" s="333"/>
      <c r="AF15" s="333">
        <v>0</v>
      </c>
      <c r="AG15" s="333"/>
      <c r="AH15" s="333"/>
      <c r="AI15" s="333"/>
      <c r="AJ15" s="333"/>
      <c r="AK15" s="333">
        <v>32</v>
      </c>
      <c r="AL15" s="333"/>
      <c r="AM15" s="333"/>
      <c r="AN15" s="333"/>
      <c r="AO15" s="333"/>
      <c r="AP15" s="333">
        <v>37</v>
      </c>
      <c r="AQ15" s="333"/>
      <c r="AR15" s="333"/>
      <c r="AS15" s="333"/>
      <c r="AT15" s="333"/>
    </row>
    <row r="16" spans="1:256" s="2" customFormat="1" ht="15" customHeight="1">
      <c r="A16" s="13"/>
      <c r="B16" s="221"/>
      <c r="C16" s="221"/>
      <c r="D16" s="154"/>
      <c r="E16" s="154"/>
      <c r="F16" s="154"/>
      <c r="G16" s="154"/>
      <c r="H16" s="284" t="s">
        <v>42</v>
      </c>
      <c r="I16" s="284"/>
      <c r="J16" s="142"/>
      <c r="K16" s="143"/>
      <c r="L16" s="338">
        <v>55</v>
      </c>
      <c r="M16" s="338"/>
      <c r="N16" s="338"/>
      <c r="O16" s="338"/>
      <c r="P16" s="338"/>
      <c r="Q16" s="338">
        <v>35</v>
      </c>
      <c r="R16" s="338"/>
      <c r="S16" s="338"/>
      <c r="T16" s="338"/>
      <c r="U16" s="338"/>
      <c r="V16" s="338">
        <v>27</v>
      </c>
      <c r="W16" s="338"/>
      <c r="X16" s="338"/>
      <c r="Y16" s="338"/>
      <c r="Z16" s="338"/>
      <c r="AA16" s="338">
        <v>1</v>
      </c>
      <c r="AB16" s="338"/>
      <c r="AC16" s="338"/>
      <c r="AD16" s="338"/>
      <c r="AE16" s="338"/>
      <c r="AF16" s="338">
        <v>0</v>
      </c>
      <c r="AG16" s="338"/>
      <c r="AH16" s="338"/>
      <c r="AI16" s="338"/>
      <c r="AJ16" s="338"/>
      <c r="AK16" s="338">
        <v>38</v>
      </c>
      <c r="AL16" s="338"/>
      <c r="AM16" s="338"/>
      <c r="AN16" s="338"/>
      <c r="AO16" s="338"/>
      <c r="AP16" s="338">
        <v>57</v>
      </c>
      <c r="AQ16" s="338"/>
      <c r="AR16" s="338"/>
      <c r="AS16" s="338"/>
      <c r="AT16" s="338"/>
    </row>
    <row r="17" spans="1:65" s="2" customFormat="1" ht="15" customHeight="1">
      <c r="A17" s="13"/>
      <c r="B17" s="221"/>
      <c r="C17" s="221"/>
      <c r="D17" s="154" t="s">
        <v>66</v>
      </c>
      <c r="E17" s="154"/>
      <c r="F17" s="154"/>
      <c r="G17" s="154"/>
      <c r="H17" s="296" t="s">
        <v>41</v>
      </c>
      <c r="I17" s="296"/>
      <c r="J17" s="287"/>
      <c r="K17" s="288"/>
      <c r="L17" s="333">
        <v>38</v>
      </c>
      <c r="M17" s="333"/>
      <c r="N17" s="333"/>
      <c r="O17" s="333"/>
      <c r="P17" s="333"/>
      <c r="Q17" s="333">
        <v>32</v>
      </c>
      <c r="R17" s="333"/>
      <c r="S17" s="333"/>
      <c r="T17" s="333"/>
      <c r="U17" s="333"/>
      <c r="V17" s="333">
        <v>60</v>
      </c>
      <c r="W17" s="333"/>
      <c r="X17" s="333"/>
      <c r="Y17" s="333"/>
      <c r="Z17" s="333"/>
      <c r="AA17" s="333">
        <v>3</v>
      </c>
      <c r="AB17" s="333"/>
      <c r="AC17" s="333"/>
      <c r="AD17" s="333"/>
      <c r="AE17" s="333"/>
      <c r="AF17" s="333">
        <v>1</v>
      </c>
      <c r="AG17" s="333"/>
      <c r="AH17" s="333"/>
      <c r="AI17" s="333"/>
      <c r="AJ17" s="333"/>
      <c r="AK17" s="333">
        <v>42</v>
      </c>
      <c r="AL17" s="333"/>
      <c r="AM17" s="333"/>
      <c r="AN17" s="333"/>
      <c r="AO17" s="333"/>
      <c r="AP17" s="333">
        <v>40</v>
      </c>
      <c r="AQ17" s="333"/>
      <c r="AR17" s="333"/>
      <c r="AS17" s="333"/>
      <c r="AT17" s="333"/>
    </row>
    <row r="18" spans="1:65" s="2" customFormat="1" ht="15" customHeight="1">
      <c r="A18" s="13"/>
      <c r="B18" s="221"/>
      <c r="C18" s="221"/>
      <c r="D18" s="154"/>
      <c r="E18" s="154"/>
      <c r="F18" s="154"/>
      <c r="G18" s="154"/>
      <c r="H18" s="284" t="s">
        <v>42</v>
      </c>
      <c r="I18" s="284"/>
      <c r="J18" s="142"/>
      <c r="K18" s="143"/>
      <c r="L18" s="338">
        <v>47</v>
      </c>
      <c r="M18" s="338"/>
      <c r="N18" s="338"/>
      <c r="O18" s="338"/>
      <c r="P18" s="338"/>
      <c r="Q18" s="338">
        <v>39</v>
      </c>
      <c r="R18" s="338"/>
      <c r="S18" s="338"/>
      <c r="T18" s="338"/>
      <c r="U18" s="338"/>
      <c r="V18" s="338">
        <v>58</v>
      </c>
      <c r="W18" s="338"/>
      <c r="X18" s="338"/>
      <c r="Y18" s="338"/>
      <c r="Z18" s="338"/>
      <c r="AA18" s="338">
        <v>0</v>
      </c>
      <c r="AB18" s="338"/>
      <c r="AC18" s="338"/>
      <c r="AD18" s="338"/>
      <c r="AE18" s="338"/>
      <c r="AF18" s="338">
        <v>1</v>
      </c>
      <c r="AG18" s="338"/>
      <c r="AH18" s="338"/>
      <c r="AI18" s="338"/>
      <c r="AJ18" s="338"/>
      <c r="AK18" s="338">
        <v>35</v>
      </c>
      <c r="AL18" s="338"/>
      <c r="AM18" s="338"/>
      <c r="AN18" s="338"/>
      <c r="AO18" s="338"/>
      <c r="AP18" s="338">
        <v>33</v>
      </c>
      <c r="AQ18" s="338"/>
      <c r="AR18" s="338"/>
      <c r="AS18" s="338"/>
      <c r="AT18" s="338"/>
    </row>
    <row r="19" spans="1:65" s="2" customFormat="1" ht="15" customHeight="1">
      <c r="A19" s="13"/>
      <c r="B19" s="221"/>
      <c r="C19" s="221"/>
      <c r="D19" s="154" t="s">
        <v>67</v>
      </c>
      <c r="E19" s="154"/>
      <c r="F19" s="154"/>
      <c r="G19" s="154"/>
      <c r="H19" s="296" t="s">
        <v>41</v>
      </c>
      <c r="I19" s="296"/>
      <c r="J19" s="287"/>
      <c r="K19" s="288"/>
      <c r="L19" s="333">
        <v>39</v>
      </c>
      <c r="M19" s="333"/>
      <c r="N19" s="333"/>
      <c r="O19" s="333"/>
      <c r="P19" s="333"/>
      <c r="Q19" s="333">
        <v>36</v>
      </c>
      <c r="R19" s="333"/>
      <c r="S19" s="333"/>
      <c r="T19" s="333"/>
      <c r="U19" s="333"/>
      <c r="V19" s="333">
        <v>42</v>
      </c>
      <c r="W19" s="333"/>
      <c r="X19" s="333"/>
      <c r="Y19" s="333"/>
      <c r="Z19" s="333"/>
      <c r="AA19" s="333">
        <v>1</v>
      </c>
      <c r="AB19" s="333"/>
      <c r="AC19" s="333"/>
      <c r="AD19" s="333"/>
      <c r="AE19" s="333"/>
      <c r="AF19" s="333">
        <v>2</v>
      </c>
      <c r="AG19" s="333"/>
      <c r="AH19" s="333"/>
      <c r="AI19" s="333"/>
      <c r="AJ19" s="333"/>
      <c r="AK19" s="333">
        <v>41</v>
      </c>
      <c r="AL19" s="333"/>
      <c r="AM19" s="333"/>
      <c r="AN19" s="333"/>
      <c r="AO19" s="333"/>
      <c r="AP19" s="333">
        <v>39</v>
      </c>
      <c r="AQ19" s="333"/>
      <c r="AR19" s="333"/>
      <c r="AS19" s="333"/>
      <c r="AT19" s="333"/>
    </row>
    <row r="20" spans="1:65" s="2" customFormat="1" ht="15" customHeight="1">
      <c r="A20" s="13"/>
      <c r="B20" s="221"/>
      <c r="C20" s="221"/>
      <c r="D20" s="154"/>
      <c r="E20" s="154"/>
      <c r="F20" s="154"/>
      <c r="G20" s="154"/>
      <c r="H20" s="284" t="s">
        <v>42</v>
      </c>
      <c r="I20" s="284"/>
      <c r="J20" s="142"/>
      <c r="K20" s="143"/>
      <c r="L20" s="338">
        <v>46</v>
      </c>
      <c r="M20" s="338"/>
      <c r="N20" s="338"/>
      <c r="O20" s="338"/>
      <c r="P20" s="338"/>
      <c r="Q20" s="338">
        <v>47</v>
      </c>
      <c r="R20" s="338"/>
      <c r="S20" s="338"/>
      <c r="T20" s="338"/>
      <c r="U20" s="338"/>
      <c r="V20" s="338">
        <v>59</v>
      </c>
      <c r="W20" s="338"/>
      <c r="X20" s="338"/>
      <c r="Y20" s="338"/>
      <c r="Z20" s="338"/>
      <c r="AA20" s="338">
        <v>3</v>
      </c>
      <c r="AB20" s="338"/>
      <c r="AC20" s="338"/>
      <c r="AD20" s="338"/>
      <c r="AE20" s="338"/>
      <c r="AF20" s="338">
        <v>2</v>
      </c>
      <c r="AG20" s="338"/>
      <c r="AH20" s="338"/>
      <c r="AI20" s="338"/>
      <c r="AJ20" s="338"/>
      <c r="AK20" s="338">
        <v>39</v>
      </c>
      <c r="AL20" s="338"/>
      <c r="AM20" s="338"/>
      <c r="AN20" s="338"/>
      <c r="AO20" s="338"/>
      <c r="AP20" s="338">
        <v>40</v>
      </c>
      <c r="AQ20" s="338"/>
      <c r="AR20" s="338"/>
      <c r="AS20" s="338"/>
      <c r="AT20" s="338"/>
    </row>
    <row r="21" spans="1:65" s="2" customFormat="1" ht="15" customHeight="1">
      <c r="A21" s="13"/>
      <c r="B21" s="221"/>
      <c r="C21" s="221"/>
      <c r="D21" s="154" t="s">
        <v>68</v>
      </c>
      <c r="E21" s="154"/>
      <c r="F21" s="154"/>
      <c r="G21" s="154"/>
      <c r="H21" s="296" t="s">
        <v>41</v>
      </c>
      <c r="I21" s="296"/>
      <c r="J21" s="287"/>
      <c r="K21" s="288"/>
      <c r="L21" s="333">
        <v>50</v>
      </c>
      <c r="M21" s="333"/>
      <c r="N21" s="333"/>
      <c r="O21" s="333"/>
      <c r="P21" s="333"/>
      <c r="Q21" s="333">
        <v>34</v>
      </c>
      <c r="R21" s="333"/>
      <c r="S21" s="333"/>
      <c r="T21" s="333"/>
      <c r="U21" s="333"/>
      <c r="V21" s="333">
        <v>61</v>
      </c>
      <c r="W21" s="333"/>
      <c r="X21" s="333"/>
      <c r="Y21" s="333"/>
      <c r="Z21" s="333"/>
      <c r="AA21" s="333">
        <v>1</v>
      </c>
      <c r="AB21" s="333"/>
      <c r="AC21" s="333"/>
      <c r="AD21" s="333"/>
      <c r="AE21" s="333"/>
      <c r="AF21" s="333">
        <v>0</v>
      </c>
      <c r="AG21" s="333"/>
      <c r="AH21" s="333"/>
      <c r="AI21" s="333"/>
      <c r="AJ21" s="333"/>
      <c r="AK21" s="333">
        <v>38</v>
      </c>
      <c r="AL21" s="333"/>
      <c r="AM21" s="333"/>
      <c r="AN21" s="333"/>
      <c r="AO21" s="333"/>
      <c r="AP21" s="333">
        <v>44</v>
      </c>
      <c r="AQ21" s="333"/>
      <c r="AR21" s="333"/>
      <c r="AS21" s="333"/>
      <c r="AT21" s="333"/>
    </row>
    <row r="22" spans="1:65" s="2" customFormat="1" ht="15" customHeight="1">
      <c r="A22" s="12"/>
      <c r="B22" s="221"/>
      <c r="C22" s="221"/>
      <c r="D22" s="154"/>
      <c r="E22" s="154"/>
      <c r="F22" s="154"/>
      <c r="G22" s="154"/>
      <c r="H22" s="284" t="s">
        <v>42</v>
      </c>
      <c r="I22" s="284"/>
      <c r="J22" s="142"/>
      <c r="K22" s="143"/>
      <c r="L22" s="338">
        <v>46</v>
      </c>
      <c r="M22" s="338"/>
      <c r="N22" s="338"/>
      <c r="O22" s="338"/>
      <c r="P22" s="338"/>
      <c r="Q22" s="338">
        <v>41</v>
      </c>
      <c r="R22" s="338"/>
      <c r="S22" s="338"/>
      <c r="T22" s="338"/>
      <c r="U22" s="338"/>
      <c r="V22" s="338">
        <v>50</v>
      </c>
      <c r="W22" s="338"/>
      <c r="X22" s="338"/>
      <c r="Y22" s="338"/>
      <c r="Z22" s="338"/>
      <c r="AA22" s="338">
        <v>4</v>
      </c>
      <c r="AB22" s="338"/>
      <c r="AC22" s="338"/>
      <c r="AD22" s="338"/>
      <c r="AE22" s="338"/>
      <c r="AF22" s="338">
        <v>1</v>
      </c>
      <c r="AG22" s="338"/>
      <c r="AH22" s="338"/>
      <c r="AI22" s="338"/>
      <c r="AJ22" s="338"/>
      <c r="AK22" s="338">
        <v>33</v>
      </c>
      <c r="AL22" s="338"/>
      <c r="AM22" s="338"/>
      <c r="AN22" s="338"/>
      <c r="AO22" s="338"/>
      <c r="AP22" s="338">
        <v>36</v>
      </c>
      <c r="AQ22" s="338"/>
      <c r="AR22" s="338"/>
      <c r="AS22" s="338"/>
      <c r="AT22" s="338"/>
    </row>
    <row r="23" spans="1:65" s="2" customFormat="1" ht="15" customHeight="1">
      <c r="A23" s="13"/>
      <c r="B23" s="221"/>
      <c r="C23" s="221"/>
      <c r="D23" s="287" t="s">
        <v>8</v>
      </c>
      <c r="E23" s="287"/>
      <c r="F23" s="287"/>
      <c r="G23" s="287"/>
      <c r="H23" s="296" t="s">
        <v>41</v>
      </c>
      <c r="I23" s="296"/>
      <c r="J23" s="287"/>
      <c r="K23" s="287"/>
      <c r="L23" s="297">
        <f>SUM(L11,L13,L15,L17,L19,L21)</f>
        <v>257</v>
      </c>
      <c r="M23" s="297"/>
      <c r="N23" s="297"/>
      <c r="O23" s="297"/>
      <c r="P23" s="297"/>
      <c r="Q23" s="297">
        <f>SUM(Q11,Q13,Q15,Q17,Q19,Q21)</f>
        <v>215</v>
      </c>
      <c r="R23" s="297"/>
      <c r="S23" s="297"/>
      <c r="T23" s="297"/>
      <c r="U23" s="297"/>
      <c r="V23" s="297">
        <f>SUM(V11,V13,V15,V17,V19,V21)</f>
        <v>278</v>
      </c>
      <c r="W23" s="297"/>
      <c r="X23" s="297"/>
      <c r="Y23" s="297"/>
      <c r="Z23" s="297"/>
      <c r="AA23" s="297">
        <f>SUM(AA11,AA13,AA15,AA17,AA19,AA21)</f>
        <v>12</v>
      </c>
      <c r="AB23" s="297"/>
      <c r="AC23" s="297"/>
      <c r="AD23" s="297"/>
      <c r="AE23" s="297"/>
      <c r="AF23" s="297">
        <f>SUM(AF11,AF13,AF15,AF17,AF19,AF21)</f>
        <v>6</v>
      </c>
      <c r="AG23" s="297"/>
      <c r="AH23" s="297"/>
      <c r="AI23" s="297"/>
      <c r="AJ23" s="297"/>
      <c r="AK23" s="297">
        <f>SUM(AK11,AK13,AK15,AK17,AK19,AK21)</f>
        <v>228</v>
      </c>
      <c r="AL23" s="297"/>
      <c r="AM23" s="297"/>
      <c r="AN23" s="297"/>
      <c r="AO23" s="297"/>
      <c r="AP23" s="297">
        <f>SUM(AP11,AP13,AP15,AP17,AP19,AP21)</f>
        <v>245</v>
      </c>
      <c r="AQ23" s="297"/>
      <c r="AR23" s="297"/>
      <c r="AS23" s="297"/>
      <c r="AT23" s="297"/>
    </row>
    <row r="24" spans="1:65" s="2" customFormat="1" ht="15" customHeight="1">
      <c r="A24" s="13"/>
      <c r="B24" s="221"/>
      <c r="C24" s="221"/>
      <c r="D24" s="287"/>
      <c r="E24" s="287"/>
      <c r="F24" s="287"/>
      <c r="G24" s="287"/>
      <c r="H24" s="284" t="s">
        <v>42</v>
      </c>
      <c r="I24" s="284"/>
      <c r="J24" s="142"/>
      <c r="K24" s="142"/>
      <c r="L24" s="298">
        <f>SUM(L12,L14,L16,L18,L20,L22)</f>
        <v>262</v>
      </c>
      <c r="M24" s="298"/>
      <c r="N24" s="298"/>
      <c r="O24" s="298"/>
      <c r="P24" s="298"/>
      <c r="Q24" s="298">
        <f>SUM(Q12,Q14,Q16,Q18,Q20,Q22)</f>
        <v>243</v>
      </c>
      <c r="R24" s="298"/>
      <c r="S24" s="298"/>
      <c r="T24" s="298"/>
      <c r="U24" s="298"/>
      <c r="V24" s="298">
        <f>SUM(V12,V14,V16,V18,V20,V22)</f>
        <v>254</v>
      </c>
      <c r="W24" s="298"/>
      <c r="X24" s="298"/>
      <c r="Y24" s="298"/>
      <c r="Z24" s="298"/>
      <c r="AA24" s="297">
        <f>SUM(AA12,AA14,AA16,AA18,AA20,AA22)</f>
        <v>11</v>
      </c>
      <c r="AB24" s="297"/>
      <c r="AC24" s="297"/>
      <c r="AD24" s="297"/>
      <c r="AE24" s="297"/>
      <c r="AF24" s="297">
        <f>SUM(AF12,AF14,AF16,AF18,AF20,AF22)</f>
        <v>7</v>
      </c>
      <c r="AG24" s="297"/>
      <c r="AH24" s="297"/>
      <c r="AI24" s="297"/>
      <c r="AJ24" s="297"/>
      <c r="AK24" s="297">
        <f>SUM(AK12,AK14,AK16,AK18,AK20,AK22)</f>
        <v>213</v>
      </c>
      <c r="AL24" s="297"/>
      <c r="AM24" s="297"/>
      <c r="AN24" s="297"/>
      <c r="AO24" s="297"/>
      <c r="AP24" s="297">
        <f>SUM(AP12,AP14,AP16,AP18,AP20,AP22)</f>
        <v>244</v>
      </c>
      <c r="AQ24" s="297"/>
      <c r="AR24" s="297"/>
      <c r="AS24" s="297"/>
      <c r="AT24" s="297"/>
    </row>
    <row r="25" spans="1:65" s="2" customFormat="1" ht="15" customHeight="1">
      <c r="A25" s="13"/>
      <c r="B25" s="221"/>
      <c r="C25" s="221"/>
      <c r="D25" s="287"/>
      <c r="E25" s="287"/>
      <c r="F25" s="287"/>
      <c r="G25" s="287"/>
      <c r="H25" s="296" t="s">
        <v>48</v>
      </c>
      <c r="I25" s="296"/>
      <c r="J25" s="287"/>
      <c r="K25" s="287"/>
      <c r="L25" s="300">
        <f>L23+L24</f>
        <v>519</v>
      </c>
      <c r="M25" s="300"/>
      <c r="N25" s="300"/>
      <c r="O25" s="300"/>
      <c r="P25" s="300"/>
      <c r="Q25" s="300">
        <f>Q23+Q24</f>
        <v>458</v>
      </c>
      <c r="R25" s="300"/>
      <c r="S25" s="300"/>
      <c r="T25" s="300"/>
      <c r="U25" s="300"/>
      <c r="V25" s="300">
        <f>V23+V24</f>
        <v>532</v>
      </c>
      <c r="W25" s="300"/>
      <c r="X25" s="300"/>
      <c r="Y25" s="300"/>
      <c r="Z25" s="339"/>
      <c r="AA25" s="300">
        <f>AA23+AA24</f>
        <v>23</v>
      </c>
      <c r="AB25" s="300"/>
      <c r="AC25" s="300"/>
      <c r="AD25" s="300"/>
      <c r="AE25" s="300"/>
      <c r="AF25" s="300">
        <f>AF23+AF24</f>
        <v>13</v>
      </c>
      <c r="AG25" s="300"/>
      <c r="AH25" s="300"/>
      <c r="AI25" s="300"/>
      <c r="AJ25" s="300"/>
      <c r="AK25" s="286">
        <f>AK23+AK24</f>
        <v>441</v>
      </c>
      <c r="AL25" s="286"/>
      <c r="AM25" s="286"/>
      <c r="AN25" s="286"/>
      <c r="AO25" s="286"/>
      <c r="AP25" s="286">
        <f>AP23+AP24</f>
        <v>489</v>
      </c>
      <c r="AQ25" s="286"/>
      <c r="AR25" s="286"/>
      <c r="AS25" s="286"/>
      <c r="AT25" s="286"/>
    </row>
    <row r="26" spans="1:65" s="2" customFormat="1" ht="15" customHeight="1">
      <c r="A26" s="25"/>
      <c r="B26" s="212" t="s">
        <v>69</v>
      </c>
      <c r="C26" s="212"/>
      <c r="D26" s="212"/>
      <c r="E26" s="212"/>
      <c r="F26" s="212"/>
      <c r="G26" s="212"/>
      <c r="H26" s="212"/>
      <c r="I26" s="212"/>
      <c r="J26" s="212"/>
      <c r="K26" s="212"/>
      <c r="L26" s="302">
        <f t="shared" ref="L26" si="0">ROUND(L25/(L5+L6+L7),1)</f>
        <v>26</v>
      </c>
      <c r="M26" s="302"/>
      <c r="N26" s="302"/>
      <c r="O26" s="302"/>
      <c r="P26" s="302"/>
      <c r="Q26" s="302">
        <f t="shared" ref="Q26" si="1">ROUND(Q25/(Q5+Q6+Q7),1)</f>
        <v>24.1</v>
      </c>
      <c r="R26" s="302"/>
      <c r="S26" s="302"/>
      <c r="T26" s="302"/>
      <c r="U26" s="302"/>
      <c r="V26" s="302">
        <f t="shared" ref="V26" si="2">ROUND(V25/(V5+V6+V7),1)</f>
        <v>24.2</v>
      </c>
      <c r="W26" s="302"/>
      <c r="X26" s="302"/>
      <c r="Y26" s="302"/>
      <c r="Z26" s="302"/>
      <c r="AA26" s="302">
        <f t="shared" ref="AA26" si="3">ROUND(AA25/(AA5+AA6+AA7),1)</f>
        <v>3.8</v>
      </c>
      <c r="AB26" s="302"/>
      <c r="AC26" s="302"/>
      <c r="AD26" s="302"/>
      <c r="AE26" s="302"/>
      <c r="AF26" s="302">
        <f t="shared" ref="AF26" si="4">ROUND(AF25/(AF5+AF6+AF7),1)</f>
        <v>3.3</v>
      </c>
      <c r="AG26" s="302"/>
      <c r="AH26" s="302"/>
      <c r="AI26" s="302"/>
      <c r="AJ26" s="302"/>
      <c r="AK26" s="340">
        <f>ROUND(AK25/(AK5+AK6+AK7),1)</f>
        <v>23.2</v>
      </c>
      <c r="AL26" s="340"/>
      <c r="AM26" s="340"/>
      <c r="AN26" s="340"/>
      <c r="AO26" s="340"/>
      <c r="AP26" s="340">
        <f>ROUND(AP25/(AP5+AP6+AP7),1)</f>
        <v>24.5</v>
      </c>
      <c r="AQ26" s="340"/>
      <c r="AR26" s="340"/>
      <c r="AS26" s="340"/>
      <c r="AT26" s="340"/>
    </row>
    <row r="27" spans="1:65" s="2" customFormat="1" ht="15" customHeight="1">
      <c r="A27" s="25"/>
      <c r="B27" s="162" t="s">
        <v>70</v>
      </c>
      <c r="C27" s="162"/>
      <c r="D27" s="162"/>
      <c r="E27" s="162"/>
      <c r="F27" s="162"/>
      <c r="G27" s="162"/>
      <c r="H27" s="162"/>
      <c r="I27" s="162"/>
      <c r="J27" s="162"/>
      <c r="K27" s="162"/>
      <c r="L27" s="303">
        <f t="shared" ref="L27" si="5">IF(L5="","",(L25/L10))</f>
        <v>14.416666666666666</v>
      </c>
      <c r="M27" s="303"/>
      <c r="N27" s="303"/>
      <c r="O27" s="303"/>
      <c r="P27" s="303"/>
      <c r="Q27" s="303">
        <f t="shared" ref="Q27" si="6">IF(Q5="","",(Q25/Q10))</f>
        <v>13.085714285714285</v>
      </c>
      <c r="R27" s="303"/>
      <c r="S27" s="303"/>
      <c r="T27" s="303"/>
      <c r="U27" s="303"/>
      <c r="V27" s="303">
        <f t="shared" ref="V27" si="7">IF(V5="","",(V25/V10))</f>
        <v>14</v>
      </c>
      <c r="W27" s="303"/>
      <c r="X27" s="303"/>
      <c r="Y27" s="303"/>
      <c r="Z27" s="303"/>
      <c r="AA27" s="303">
        <f>IF(AA5+AA6="","",(AA25/AA10))</f>
        <v>1.9166666666666667</v>
      </c>
      <c r="AB27" s="303"/>
      <c r="AC27" s="303"/>
      <c r="AD27" s="303"/>
      <c r="AE27" s="303"/>
      <c r="AF27" s="303">
        <f>IF(AF5+AF6="","",(AF25/AF10))</f>
        <v>1.3</v>
      </c>
      <c r="AG27" s="303"/>
      <c r="AH27" s="303"/>
      <c r="AI27" s="303"/>
      <c r="AJ27" s="303"/>
      <c r="AK27" s="303">
        <f>IF(AK5="","",(AK25/AK10))</f>
        <v>12.970588235294118</v>
      </c>
      <c r="AL27" s="303"/>
      <c r="AM27" s="303"/>
      <c r="AN27" s="303"/>
      <c r="AO27" s="303"/>
      <c r="AP27" s="303">
        <f>IF(AP5="","",(AP25/AP10))</f>
        <v>13.216216216216216</v>
      </c>
      <c r="AQ27" s="303"/>
      <c r="AR27" s="303"/>
      <c r="AS27" s="303"/>
      <c r="AT27" s="303"/>
    </row>
    <row r="28" spans="1:65" s="2" customFormat="1" ht="18" customHeight="1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BE28" s="16"/>
      <c r="BF28" s="16"/>
      <c r="BG28" s="16"/>
      <c r="BH28" s="16"/>
      <c r="BI28" s="16"/>
      <c r="BJ28" s="16"/>
      <c r="BK28" s="16"/>
      <c r="BL28" s="23"/>
      <c r="BM28" s="23"/>
    </row>
    <row r="29" spans="1:65" s="2" customFormat="1" ht="15" customHeight="1">
      <c r="B29" s="269" t="s">
        <v>5</v>
      </c>
      <c r="C29" s="269"/>
      <c r="D29" s="269"/>
      <c r="E29" s="269"/>
      <c r="F29" s="269"/>
      <c r="G29" s="269"/>
      <c r="H29" s="269"/>
      <c r="I29" s="269"/>
      <c r="J29" s="269"/>
      <c r="K29" s="331"/>
      <c r="L29" s="154" t="s">
        <v>80</v>
      </c>
      <c r="M29" s="154"/>
      <c r="N29" s="154"/>
      <c r="O29" s="154"/>
      <c r="P29" s="154"/>
      <c r="Q29" s="154" t="s">
        <v>81</v>
      </c>
      <c r="R29" s="154"/>
      <c r="S29" s="154"/>
      <c r="T29" s="154"/>
      <c r="U29" s="154"/>
      <c r="V29" s="154" t="s">
        <v>26</v>
      </c>
      <c r="W29" s="154"/>
      <c r="X29" s="154"/>
      <c r="Y29" s="154"/>
      <c r="Z29" s="154"/>
      <c r="AK29" s="11"/>
      <c r="AL29" s="19"/>
      <c r="AM29" s="19"/>
      <c r="AO29" s="12"/>
    </row>
    <row r="30" spans="1:65" s="2" customFormat="1" ht="15" customHeight="1">
      <c r="A30" s="13"/>
      <c r="B30" s="185" t="s">
        <v>38</v>
      </c>
      <c r="C30" s="148"/>
      <c r="D30" s="148"/>
      <c r="E30" s="149"/>
      <c r="F30" s="332" t="s">
        <v>59</v>
      </c>
      <c r="G30" s="272"/>
      <c r="H30" s="272"/>
      <c r="I30" s="272"/>
      <c r="J30" s="272"/>
      <c r="K30" s="224"/>
      <c r="L30" s="333">
        <v>6</v>
      </c>
      <c r="M30" s="333"/>
      <c r="N30" s="333"/>
      <c r="O30" s="333"/>
      <c r="P30" s="333"/>
      <c r="Q30" s="333">
        <v>12</v>
      </c>
      <c r="R30" s="333"/>
      <c r="S30" s="333"/>
      <c r="T30" s="333"/>
      <c r="U30" s="333"/>
      <c r="V30" s="333">
        <v>18</v>
      </c>
      <c r="W30" s="333"/>
      <c r="X30" s="333"/>
      <c r="Y30" s="333"/>
      <c r="Z30" s="333"/>
      <c r="AK30" s="26"/>
      <c r="AM30" s="12"/>
    </row>
    <row r="31" spans="1:65" s="2" customFormat="1" ht="15" customHeight="1">
      <c r="A31" s="13"/>
      <c r="B31" s="320"/>
      <c r="C31" s="321"/>
      <c r="D31" s="321"/>
      <c r="E31" s="343"/>
      <c r="F31" s="334" t="s">
        <v>60</v>
      </c>
      <c r="G31" s="275"/>
      <c r="H31" s="275"/>
      <c r="I31" s="275"/>
      <c r="J31" s="275"/>
      <c r="K31" s="335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K31" s="26"/>
      <c r="AM31" s="12"/>
    </row>
    <row r="32" spans="1:65" s="2" customFormat="1" ht="15" customHeight="1">
      <c r="A32" s="13"/>
      <c r="B32" s="150"/>
      <c r="C32" s="151"/>
      <c r="D32" s="151"/>
      <c r="E32" s="152"/>
      <c r="F32" s="336" t="s">
        <v>134</v>
      </c>
      <c r="G32" s="278"/>
      <c r="H32" s="278"/>
      <c r="I32" s="278"/>
      <c r="J32" s="278"/>
      <c r="K32" s="337"/>
      <c r="L32" s="338">
        <v>1</v>
      </c>
      <c r="M32" s="338"/>
      <c r="N32" s="338"/>
      <c r="O32" s="338"/>
      <c r="P32" s="338"/>
      <c r="Q32" s="338">
        <v>3</v>
      </c>
      <c r="R32" s="338"/>
      <c r="S32" s="338"/>
      <c r="T32" s="338"/>
      <c r="U32" s="338"/>
      <c r="V32" s="338">
        <v>3</v>
      </c>
      <c r="W32" s="338"/>
      <c r="X32" s="338"/>
      <c r="Y32" s="338"/>
      <c r="Z32" s="338"/>
      <c r="AK32" s="26"/>
      <c r="AM32" s="12"/>
    </row>
    <row r="33" spans="1:43" s="2" customFormat="1" ht="15" customHeight="1">
      <c r="A33" s="13"/>
      <c r="B33" s="160" t="s">
        <v>82</v>
      </c>
      <c r="C33" s="160"/>
      <c r="D33" s="160"/>
      <c r="E33" s="160"/>
      <c r="F33" s="160"/>
      <c r="G33" s="160"/>
      <c r="H33" s="281" t="s">
        <v>41</v>
      </c>
      <c r="I33" s="281"/>
      <c r="J33" s="282"/>
      <c r="K33" s="282"/>
      <c r="L33" s="333">
        <v>7</v>
      </c>
      <c r="M33" s="333"/>
      <c r="N33" s="333"/>
      <c r="O33" s="333"/>
      <c r="P33" s="333"/>
      <c r="Q33" s="333">
        <v>8</v>
      </c>
      <c r="R33" s="333"/>
      <c r="S33" s="333"/>
      <c r="T33" s="333"/>
      <c r="U33" s="333"/>
      <c r="V33" s="333">
        <v>10</v>
      </c>
      <c r="W33" s="333"/>
      <c r="X33" s="333"/>
      <c r="Y33" s="333"/>
      <c r="Z33" s="333"/>
      <c r="AK33" s="26"/>
      <c r="AM33" s="12"/>
    </row>
    <row r="34" spans="1:43" s="2" customFormat="1" ht="15" customHeight="1">
      <c r="A34" s="13"/>
      <c r="B34" s="153"/>
      <c r="C34" s="153"/>
      <c r="D34" s="153"/>
      <c r="E34" s="153"/>
      <c r="F34" s="153"/>
      <c r="G34" s="153"/>
      <c r="H34" s="284" t="s">
        <v>42</v>
      </c>
      <c r="I34" s="284"/>
      <c r="J34" s="142"/>
      <c r="K34" s="142"/>
      <c r="L34" s="338">
        <v>6</v>
      </c>
      <c r="M34" s="338"/>
      <c r="N34" s="338"/>
      <c r="O34" s="338"/>
      <c r="P34" s="338"/>
      <c r="Q34" s="338">
        <v>20</v>
      </c>
      <c r="R34" s="338"/>
      <c r="S34" s="338"/>
      <c r="T34" s="338"/>
      <c r="U34" s="338"/>
      <c r="V34" s="338">
        <v>27</v>
      </c>
      <c r="W34" s="338"/>
      <c r="X34" s="338"/>
      <c r="Y34" s="338"/>
      <c r="Z34" s="338"/>
      <c r="AK34" s="23"/>
      <c r="AL34" s="23"/>
      <c r="AM34" s="12"/>
    </row>
    <row r="35" spans="1:43" s="2" customFormat="1" ht="15" customHeight="1">
      <c r="A35" s="13"/>
      <c r="B35" s="153"/>
      <c r="C35" s="153"/>
      <c r="D35" s="153"/>
      <c r="E35" s="153"/>
      <c r="F35" s="153"/>
      <c r="G35" s="153"/>
      <c r="H35" s="225" t="s">
        <v>8</v>
      </c>
      <c r="I35" s="225"/>
      <c r="J35" s="154"/>
      <c r="K35" s="154"/>
      <c r="L35" s="286">
        <f>L33+L34</f>
        <v>13</v>
      </c>
      <c r="M35" s="286"/>
      <c r="N35" s="286"/>
      <c r="O35" s="286"/>
      <c r="P35" s="286"/>
      <c r="Q35" s="286">
        <f>Q33+Q34</f>
        <v>28</v>
      </c>
      <c r="R35" s="286"/>
      <c r="S35" s="286"/>
      <c r="T35" s="286"/>
      <c r="U35" s="286"/>
      <c r="V35" s="286">
        <f>V33+V34</f>
        <v>37</v>
      </c>
      <c r="W35" s="286"/>
      <c r="X35" s="286"/>
      <c r="Y35" s="286"/>
      <c r="Z35" s="286"/>
      <c r="AK35" s="23"/>
      <c r="AL35" s="23"/>
      <c r="AM35" s="12"/>
    </row>
    <row r="36" spans="1:43" s="2" customFormat="1" ht="15" customHeight="1">
      <c r="A36" s="13"/>
      <c r="B36" s="221" t="s">
        <v>62</v>
      </c>
      <c r="C36" s="221"/>
      <c r="D36" s="154" t="s">
        <v>63</v>
      </c>
      <c r="E36" s="154"/>
      <c r="F36" s="154"/>
      <c r="G36" s="154"/>
      <c r="H36" s="281" t="s">
        <v>41</v>
      </c>
      <c r="I36" s="281"/>
      <c r="J36" s="287"/>
      <c r="K36" s="288"/>
      <c r="L36" s="333">
        <v>7</v>
      </c>
      <c r="M36" s="333"/>
      <c r="N36" s="333"/>
      <c r="O36" s="333"/>
      <c r="P36" s="333"/>
      <c r="Q36" s="333">
        <v>26</v>
      </c>
      <c r="R36" s="333"/>
      <c r="S36" s="333"/>
      <c r="T36" s="333"/>
      <c r="U36" s="333"/>
      <c r="V36" s="333">
        <v>36</v>
      </c>
      <c r="W36" s="333"/>
      <c r="X36" s="333"/>
      <c r="Y36" s="333"/>
      <c r="Z36" s="333"/>
      <c r="AK36" s="23"/>
      <c r="AL36" s="23"/>
      <c r="AM36" s="23"/>
      <c r="AN36" s="23"/>
    </row>
    <row r="37" spans="1:43" s="2" customFormat="1" ht="15" customHeight="1">
      <c r="A37" s="13"/>
      <c r="B37" s="221"/>
      <c r="C37" s="221"/>
      <c r="D37" s="154"/>
      <c r="E37" s="154"/>
      <c r="F37" s="154"/>
      <c r="G37" s="154"/>
      <c r="H37" s="284" t="s">
        <v>42</v>
      </c>
      <c r="I37" s="284"/>
      <c r="J37" s="142"/>
      <c r="K37" s="143"/>
      <c r="L37" s="338">
        <v>4</v>
      </c>
      <c r="M37" s="338"/>
      <c r="N37" s="338"/>
      <c r="O37" s="338"/>
      <c r="P37" s="338"/>
      <c r="Q37" s="338">
        <v>31</v>
      </c>
      <c r="R37" s="338"/>
      <c r="S37" s="338"/>
      <c r="T37" s="338"/>
      <c r="U37" s="338"/>
      <c r="V37" s="338">
        <v>46</v>
      </c>
      <c r="W37" s="338"/>
      <c r="X37" s="338"/>
      <c r="Y37" s="338"/>
      <c r="Z37" s="338"/>
      <c r="AK37" s="23"/>
      <c r="AL37" s="23"/>
      <c r="AM37" s="23"/>
      <c r="AN37" s="23"/>
    </row>
    <row r="38" spans="1:43" s="2" customFormat="1" ht="15" customHeight="1">
      <c r="A38" s="13"/>
      <c r="B38" s="221"/>
      <c r="C38" s="221"/>
      <c r="D38" s="154" t="s">
        <v>64</v>
      </c>
      <c r="E38" s="154"/>
      <c r="F38" s="154"/>
      <c r="G38" s="154"/>
      <c r="H38" s="296" t="s">
        <v>41</v>
      </c>
      <c r="I38" s="296"/>
      <c r="J38" s="287"/>
      <c r="K38" s="288"/>
      <c r="L38" s="333">
        <v>3</v>
      </c>
      <c r="M38" s="333"/>
      <c r="N38" s="333"/>
      <c r="O38" s="333"/>
      <c r="P38" s="333"/>
      <c r="Q38" s="333">
        <v>24</v>
      </c>
      <c r="R38" s="333"/>
      <c r="S38" s="333"/>
      <c r="T38" s="333"/>
      <c r="U38" s="333"/>
      <c r="V38" s="333">
        <v>45</v>
      </c>
      <c r="W38" s="333"/>
      <c r="X38" s="333"/>
      <c r="Y38" s="333"/>
      <c r="Z38" s="333"/>
      <c r="AK38" s="23"/>
      <c r="AL38" s="23"/>
      <c r="AM38" s="23"/>
      <c r="AN38" s="23"/>
    </row>
    <row r="39" spans="1:43" s="2" customFormat="1" ht="15" customHeight="1">
      <c r="A39" s="13"/>
      <c r="B39" s="221"/>
      <c r="C39" s="221"/>
      <c r="D39" s="154"/>
      <c r="E39" s="154"/>
      <c r="F39" s="154"/>
      <c r="G39" s="154"/>
      <c r="H39" s="284" t="s">
        <v>42</v>
      </c>
      <c r="I39" s="284"/>
      <c r="J39" s="142"/>
      <c r="K39" s="143"/>
      <c r="L39" s="338">
        <v>8</v>
      </c>
      <c r="M39" s="338"/>
      <c r="N39" s="338"/>
      <c r="O39" s="338"/>
      <c r="P39" s="338"/>
      <c r="Q39" s="338">
        <v>27</v>
      </c>
      <c r="R39" s="338"/>
      <c r="S39" s="338"/>
      <c r="T39" s="338"/>
      <c r="U39" s="338"/>
      <c r="V39" s="338">
        <v>40</v>
      </c>
      <c r="W39" s="338"/>
      <c r="X39" s="338"/>
      <c r="Y39" s="338"/>
      <c r="Z39" s="338"/>
      <c r="AK39" s="23"/>
      <c r="AL39" s="14"/>
      <c r="AM39" s="27"/>
      <c r="AN39" s="14"/>
    </row>
    <row r="40" spans="1:43" s="2" customFormat="1" ht="15" customHeight="1">
      <c r="A40" s="13"/>
      <c r="B40" s="221"/>
      <c r="C40" s="221"/>
      <c r="D40" s="154" t="s">
        <v>65</v>
      </c>
      <c r="E40" s="154"/>
      <c r="F40" s="154"/>
      <c r="G40" s="154"/>
      <c r="H40" s="296" t="s">
        <v>41</v>
      </c>
      <c r="I40" s="296"/>
      <c r="J40" s="287"/>
      <c r="K40" s="288"/>
      <c r="L40" s="333">
        <v>7</v>
      </c>
      <c r="M40" s="333"/>
      <c r="N40" s="333"/>
      <c r="O40" s="333"/>
      <c r="P40" s="333"/>
      <c r="Q40" s="333">
        <v>31</v>
      </c>
      <c r="R40" s="333"/>
      <c r="S40" s="333"/>
      <c r="T40" s="333"/>
      <c r="U40" s="333"/>
      <c r="V40" s="333">
        <v>36</v>
      </c>
      <c r="W40" s="333"/>
      <c r="X40" s="333"/>
      <c r="Y40" s="333"/>
      <c r="Z40" s="333"/>
      <c r="AK40" s="23"/>
      <c r="AL40" s="14"/>
      <c r="AM40" s="27"/>
      <c r="AN40" s="14"/>
      <c r="AO40" s="12"/>
    </row>
    <row r="41" spans="1:43" s="2" customFormat="1" ht="15" customHeight="1">
      <c r="A41" s="13"/>
      <c r="B41" s="221"/>
      <c r="C41" s="221"/>
      <c r="D41" s="154"/>
      <c r="E41" s="154"/>
      <c r="F41" s="154"/>
      <c r="G41" s="154"/>
      <c r="H41" s="284" t="s">
        <v>42</v>
      </c>
      <c r="I41" s="284"/>
      <c r="J41" s="142"/>
      <c r="K41" s="143"/>
      <c r="L41" s="338">
        <v>4</v>
      </c>
      <c r="M41" s="338"/>
      <c r="N41" s="338"/>
      <c r="O41" s="338"/>
      <c r="P41" s="338"/>
      <c r="Q41" s="338">
        <v>19</v>
      </c>
      <c r="R41" s="338"/>
      <c r="S41" s="338"/>
      <c r="T41" s="338"/>
      <c r="U41" s="338"/>
      <c r="V41" s="338">
        <v>42</v>
      </c>
      <c r="W41" s="338"/>
      <c r="X41" s="338"/>
      <c r="Y41" s="338"/>
      <c r="Z41" s="338"/>
      <c r="AK41" s="23"/>
      <c r="AL41" s="23"/>
      <c r="AM41" s="23"/>
      <c r="AN41" s="23"/>
      <c r="AO41" s="12"/>
    </row>
    <row r="42" spans="1:43" s="2" customFormat="1" ht="15" customHeight="1">
      <c r="A42" s="13"/>
      <c r="B42" s="221"/>
      <c r="C42" s="221"/>
      <c r="D42" s="154" t="s">
        <v>66</v>
      </c>
      <c r="E42" s="154"/>
      <c r="F42" s="154"/>
      <c r="G42" s="154"/>
      <c r="H42" s="296" t="s">
        <v>41</v>
      </c>
      <c r="I42" s="296"/>
      <c r="J42" s="287"/>
      <c r="K42" s="288"/>
      <c r="L42" s="333">
        <v>4</v>
      </c>
      <c r="M42" s="333"/>
      <c r="N42" s="333"/>
      <c r="O42" s="333"/>
      <c r="P42" s="333"/>
      <c r="Q42" s="333">
        <v>33</v>
      </c>
      <c r="R42" s="333"/>
      <c r="S42" s="333"/>
      <c r="T42" s="333"/>
      <c r="U42" s="333"/>
      <c r="V42" s="333">
        <v>41</v>
      </c>
      <c r="W42" s="333"/>
      <c r="X42" s="333"/>
      <c r="Y42" s="333"/>
      <c r="Z42" s="333"/>
      <c r="AK42" s="23"/>
      <c r="AL42" s="23"/>
      <c r="AM42" s="23"/>
      <c r="AN42" s="23"/>
    </row>
    <row r="43" spans="1:43" s="2" customFormat="1" ht="15" customHeight="1">
      <c r="A43" s="13"/>
      <c r="B43" s="221"/>
      <c r="C43" s="221"/>
      <c r="D43" s="154"/>
      <c r="E43" s="154"/>
      <c r="F43" s="154"/>
      <c r="G43" s="154"/>
      <c r="H43" s="284" t="s">
        <v>42</v>
      </c>
      <c r="I43" s="284"/>
      <c r="J43" s="142"/>
      <c r="K43" s="143"/>
      <c r="L43" s="338">
        <v>9</v>
      </c>
      <c r="M43" s="338"/>
      <c r="N43" s="338"/>
      <c r="O43" s="338"/>
      <c r="P43" s="338"/>
      <c r="Q43" s="338">
        <v>35</v>
      </c>
      <c r="R43" s="338"/>
      <c r="S43" s="338"/>
      <c r="T43" s="338"/>
      <c r="U43" s="338"/>
      <c r="V43" s="338">
        <v>37</v>
      </c>
      <c r="W43" s="338"/>
      <c r="X43" s="338"/>
      <c r="Y43" s="338"/>
      <c r="Z43" s="338"/>
      <c r="AK43" s="23"/>
      <c r="AL43" s="23"/>
      <c r="AM43" s="23"/>
      <c r="AN43" s="23"/>
    </row>
    <row r="44" spans="1:43" s="2" customFormat="1" ht="15" customHeight="1">
      <c r="A44" s="13"/>
      <c r="B44" s="221"/>
      <c r="C44" s="221"/>
      <c r="D44" s="154" t="s">
        <v>67</v>
      </c>
      <c r="E44" s="154"/>
      <c r="F44" s="154"/>
      <c r="G44" s="154"/>
      <c r="H44" s="296" t="s">
        <v>41</v>
      </c>
      <c r="I44" s="296"/>
      <c r="J44" s="287"/>
      <c r="K44" s="288"/>
      <c r="L44" s="333">
        <v>12</v>
      </c>
      <c r="M44" s="333"/>
      <c r="N44" s="333"/>
      <c r="O44" s="333"/>
      <c r="P44" s="333"/>
      <c r="Q44" s="333">
        <v>32</v>
      </c>
      <c r="R44" s="333"/>
      <c r="S44" s="333"/>
      <c r="T44" s="333"/>
      <c r="U44" s="333"/>
      <c r="V44" s="333">
        <v>44</v>
      </c>
      <c r="W44" s="333"/>
      <c r="X44" s="333"/>
      <c r="Y44" s="333"/>
      <c r="Z44" s="333"/>
      <c r="AK44" s="23"/>
      <c r="AL44" s="23"/>
      <c r="AM44" s="23"/>
      <c r="AN44" s="23"/>
    </row>
    <row r="45" spans="1:43" s="2" customFormat="1" ht="15" customHeight="1">
      <c r="A45" s="13"/>
      <c r="B45" s="221"/>
      <c r="C45" s="221"/>
      <c r="D45" s="154"/>
      <c r="E45" s="154"/>
      <c r="F45" s="154"/>
      <c r="G45" s="154"/>
      <c r="H45" s="284" t="s">
        <v>42</v>
      </c>
      <c r="I45" s="284"/>
      <c r="J45" s="142"/>
      <c r="K45" s="143"/>
      <c r="L45" s="338">
        <v>13</v>
      </c>
      <c r="M45" s="338"/>
      <c r="N45" s="338"/>
      <c r="O45" s="338"/>
      <c r="P45" s="338"/>
      <c r="Q45" s="338">
        <v>32</v>
      </c>
      <c r="R45" s="338"/>
      <c r="S45" s="338"/>
      <c r="T45" s="338"/>
      <c r="U45" s="338"/>
      <c r="V45" s="338">
        <v>44</v>
      </c>
      <c r="W45" s="338"/>
      <c r="X45" s="338"/>
      <c r="Y45" s="338"/>
      <c r="Z45" s="338"/>
      <c r="AK45" s="28"/>
      <c r="AL45" s="28"/>
      <c r="AM45" s="27"/>
      <c r="AN45" s="14"/>
      <c r="AO45" s="14"/>
      <c r="AP45" s="27"/>
      <c r="AQ45" s="12"/>
    </row>
    <row r="46" spans="1:43" s="2" customFormat="1" ht="15" customHeight="1">
      <c r="A46" s="13"/>
      <c r="B46" s="221"/>
      <c r="C46" s="221"/>
      <c r="D46" s="154" t="s">
        <v>68</v>
      </c>
      <c r="E46" s="154"/>
      <c r="F46" s="154"/>
      <c r="G46" s="154"/>
      <c r="H46" s="296" t="s">
        <v>41</v>
      </c>
      <c r="I46" s="296"/>
      <c r="J46" s="287"/>
      <c r="K46" s="288"/>
      <c r="L46" s="333">
        <v>8</v>
      </c>
      <c r="M46" s="333"/>
      <c r="N46" s="333"/>
      <c r="O46" s="333"/>
      <c r="P46" s="333"/>
      <c r="Q46" s="333">
        <v>35</v>
      </c>
      <c r="R46" s="333"/>
      <c r="S46" s="333"/>
      <c r="T46" s="333"/>
      <c r="U46" s="333"/>
      <c r="V46" s="333">
        <v>49</v>
      </c>
      <c r="W46" s="333"/>
      <c r="X46" s="333"/>
      <c r="Y46" s="333"/>
      <c r="Z46" s="333"/>
      <c r="AK46" s="28"/>
      <c r="AL46" s="28"/>
      <c r="AM46" s="27"/>
      <c r="AN46" s="14"/>
      <c r="AO46" s="14"/>
      <c r="AP46" s="27"/>
      <c r="AQ46" s="12"/>
    </row>
    <row r="47" spans="1:43" s="2" customFormat="1" ht="15" customHeight="1">
      <c r="A47" s="12"/>
      <c r="B47" s="221"/>
      <c r="C47" s="221"/>
      <c r="D47" s="154"/>
      <c r="E47" s="154"/>
      <c r="F47" s="154"/>
      <c r="G47" s="154"/>
      <c r="H47" s="284" t="s">
        <v>42</v>
      </c>
      <c r="I47" s="284"/>
      <c r="J47" s="142"/>
      <c r="K47" s="143"/>
      <c r="L47" s="338">
        <v>9</v>
      </c>
      <c r="M47" s="338"/>
      <c r="N47" s="338"/>
      <c r="O47" s="338"/>
      <c r="P47" s="338"/>
      <c r="Q47" s="338">
        <v>21</v>
      </c>
      <c r="R47" s="338"/>
      <c r="S47" s="338"/>
      <c r="T47" s="338"/>
      <c r="U47" s="338"/>
      <c r="V47" s="338">
        <v>48</v>
      </c>
      <c r="W47" s="338"/>
      <c r="X47" s="338"/>
      <c r="Y47" s="338"/>
      <c r="Z47" s="338"/>
      <c r="AK47" s="28"/>
      <c r="AL47" s="28"/>
      <c r="AM47" s="27"/>
      <c r="AN47" s="14"/>
      <c r="AO47" s="14"/>
      <c r="AP47" s="27"/>
      <c r="AQ47" s="12"/>
    </row>
    <row r="48" spans="1:43" s="2" customFormat="1" ht="15" customHeight="1">
      <c r="A48" s="13"/>
      <c r="B48" s="221"/>
      <c r="C48" s="221"/>
      <c r="D48" s="287" t="s">
        <v>8</v>
      </c>
      <c r="E48" s="287"/>
      <c r="F48" s="287"/>
      <c r="G48" s="287"/>
      <c r="H48" s="296" t="s">
        <v>41</v>
      </c>
      <c r="I48" s="296"/>
      <c r="J48" s="287"/>
      <c r="K48" s="287"/>
      <c r="L48" s="297">
        <f>SUM(L36,L38,L40,L42,L44,L46)</f>
        <v>41</v>
      </c>
      <c r="M48" s="297"/>
      <c r="N48" s="297"/>
      <c r="O48" s="297"/>
      <c r="P48" s="297"/>
      <c r="Q48" s="297">
        <f>SUM(Q36,Q38,Q40,Q42,Q44,Q46)</f>
        <v>181</v>
      </c>
      <c r="R48" s="297"/>
      <c r="S48" s="297"/>
      <c r="T48" s="297"/>
      <c r="U48" s="297"/>
      <c r="V48" s="297">
        <f>SUM(V36,V38,V40,V42,V44,V46)</f>
        <v>251</v>
      </c>
      <c r="W48" s="297"/>
      <c r="X48" s="297"/>
      <c r="Y48" s="297"/>
      <c r="Z48" s="297"/>
    </row>
    <row r="49" spans="1:63" s="2" customFormat="1" ht="15" customHeight="1">
      <c r="A49" s="13"/>
      <c r="B49" s="221"/>
      <c r="C49" s="221"/>
      <c r="D49" s="287"/>
      <c r="E49" s="287"/>
      <c r="F49" s="287"/>
      <c r="G49" s="287"/>
      <c r="H49" s="284" t="s">
        <v>42</v>
      </c>
      <c r="I49" s="284"/>
      <c r="J49" s="142"/>
      <c r="K49" s="142"/>
      <c r="L49" s="297">
        <f>SUM(L37,L39,L41,L43,L45,L47)</f>
        <v>47</v>
      </c>
      <c r="M49" s="297"/>
      <c r="N49" s="297"/>
      <c r="O49" s="297"/>
      <c r="P49" s="297"/>
      <c r="Q49" s="297">
        <f>SUM(Q37,Q39,Q41,Q43,Q45,Q47)</f>
        <v>165</v>
      </c>
      <c r="R49" s="297"/>
      <c r="S49" s="297"/>
      <c r="T49" s="297"/>
      <c r="U49" s="297"/>
      <c r="V49" s="298">
        <f>SUM(V37,V39,V41,V43,V45,V47)</f>
        <v>257</v>
      </c>
      <c r="W49" s="298"/>
      <c r="X49" s="298"/>
      <c r="Y49" s="298"/>
      <c r="Z49" s="298"/>
      <c r="AK49" s="23"/>
      <c r="AL49" s="23"/>
      <c r="AM49" s="12"/>
    </row>
    <row r="50" spans="1:63" s="2" customFormat="1" ht="15" customHeight="1">
      <c r="A50" s="13"/>
      <c r="B50" s="221"/>
      <c r="C50" s="221"/>
      <c r="D50" s="287"/>
      <c r="E50" s="287"/>
      <c r="F50" s="287"/>
      <c r="G50" s="287"/>
      <c r="H50" s="149" t="s">
        <v>48</v>
      </c>
      <c r="I50" s="149"/>
      <c r="J50" s="186"/>
      <c r="K50" s="186"/>
      <c r="L50" s="286">
        <f>L48+L49</f>
        <v>88</v>
      </c>
      <c r="M50" s="286"/>
      <c r="N50" s="286"/>
      <c r="O50" s="286"/>
      <c r="P50" s="286"/>
      <c r="Q50" s="286">
        <f>Q48+Q49</f>
        <v>346</v>
      </c>
      <c r="R50" s="286"/>
      <c r="S50" s="286"/>
      <c r="T50" s="286"/>
      <c r="U50" s="286"/>
      <c r="V50" s="300">
        <f>V48+V49</f>
        <v>508</v>
      </c>
      <c r="W50" s="300"/>
      <c r="X50" s="300"/>
      <c r="Y50" s="300"/>
      <c r="Z50" s="300"/>
      <c r="AK50" s="23"/>
      <c r="AL50" s="23"/>
      <c r="AM50" s="12"/>
    </row>
    <row r="51" spans="1:63" s="2" customFormat="1" ht="15" customHeight="1">
      <c r="A51" s="25"/>
      <c r="B51" s="341" t="s">
        <v>69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02">
        <f t="shared" ref="L51" si="8">ROUND(L50/(L30+L31+L32),1)</f>
        <v>12.6</v>
      </c>
      <c r="M51" s="302"/>
      <c r="N51" s="302"/>
      <c r="O51" s="302"/>
      <c r="P51" s="302"/>
      <c r="Q51" s="302">
        <f t="shared" ref="Q51" si="9">ROUND(Q50/(Q30+Q31+Q32),1)</f>
        <v>23.1</v>
      </c>
      <c r="R51" s="302"/>
      <c r="S51" s="302"/>
      <c r="T51" s="302"/>
      <c r="U51" s="302"/>
      <c r="V51" s="302">
        <f>ROUND(V50/(V30+V31+V32),1)</f>
        <v>24.2</v>
      </c>
      <c r="W51" s="302"/>
      <c r="X51" s="302"/>
      <c r="Y51" s="302"/>
      <c r="Z51" s="302"/>
      <c r="AK51" s="28"/>
      <c r="AL51" s="28"/>
      <c r="AM51" s="27"/>
      <c r="AN51" s="14"/>
      <c r="AO51" s="14"/>
      <c r="AP51" s="27"/>
      <c r="AQ51" s="12"/>
    </row>
    <row r="52" spans="1:63" s="2" customFormat="1" ht="15" customHeight="1">
      <c r="A52" s="25"/>
      <c r="B52" s="342" t="s">
        <v>70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03">
        <f t="shared" ref="L52" si="10">IF(L30="","",(L50/L35))</f>
        <v>6.7692307692307692</v>
      </c>
      <c r="M52" s="303"/>
      <c r="N52" s="303"/>
      <c r="O52" s="303"/>
      <c r="P52" s="303"/>
      <c r="Q52" s="303">
        <f t="shared" ref="Q52" si="11">IF(Q30="","",(Q50/Q35))</f>
        <v>12.357142857142858</v>
      </c>
      <c r="R52" s="303"/>
      <c r="S52" s="303"/>
      <c r="T52" s="303"/>
      <c r="U52" s="303"/>
      <c r="V52" s="303">
        <f>IF(V30="","",(V50/V35))</f>
        <v>13.72972972972973</v>
      </c>
      <c r="W52" s="303"/>
      <c r="X52" s="303"/>
      <c r="Y52" s="303"/>
      <c r="Z52" s="303"/>
      <c r="AC52" s="16" t="s">
        <v>27</v>
      </c>
      <c r="AK52" s="28"/>
      <c r="AL52" s="28"/>
      <c r="AM52" s="27"/>
      <c r="AN52" s="14"/>
      <c r="AO52" s="14"/>
      <c r="AP52" s="27"/>
      <c r="AQ52" s="12"/>
    </row>
    <row r="53" spans="1:63" s="2" customFormat="1" ht="12" customHeight="1">
      <c r="A53" s="1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Y53" s="1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23"/>
      <c r="BK53" s="23"/>
    </row>
    <row r="54" spans="1:63" s="1" customFormat="1" ht="12" customHeight="1">
      <c r="AZ54" s="10"/>
    </row>
  </sheetData>
  <mergeCells count="310">
    <mergeCell ref="B30:E32"/>
    <mergeCell ref="B33:G35"/>
    <mergeCell ref="B36:C50"/>
    <mergeCell ref="D36:G37"/>
    <mergeCell ref="D48:G50"/>
    <mergeCell ref="B5:E7"/>
    <mergeCell ref="B8:G10"/>
    <mergeCell ref="B11:C25"/>
    <mergeCell ref="D11:G12"/>
    <mergeCell ref="D13:G14"/>
    <mergeCell ref="D15:G16"/>
    <mergeCell ref="D17:G18"/>
    <mergeCell ref="D19:G20"/>
    <mergeCell ref="D21:G22"/>
    <mergeCell ref="D23:G25"/>
    <mergeCell ref="F30:K30"/>
    <mergeCell ref="B27:K27"/>
    <mergeCell ref="H25:K25"/>
    <mergeCell ref="H23:K23"/>
    <mergeCell ref="H21:K21"/>
    <mergeCell ref="H19:K19"/>
    <mergeCell ref="H17:K17"/>
    <mergeCell ref="H15:K15"/>
    <mergeCell ref="H13:K13"/>
    <mergeCell ref="B51:K51"/>
    <mergeCell ref="L51:P51"/>
    <mergeCell ref="Q51:U51"/>
    <mergeCell ref="V51:Z51"/>
    <mergeCell ref="B52:K52"/>
    <mergeCell ref="L52:P52"/>
    <mergeCell ref="Q52:U52"/>
    <mergeCell ref="V52:Z52"/>
    <mergeCell ref="D38:G39"/>
    <mergeCell ref="D40:G41"/>
    <mergeCell ref="D42:G43"/>
    <mergeCell ref="D44:G45"/>
    <mergeCell ref="D46:G47"/>
    <mergeCell ref="H48:K48"/>
    <mergeCell ref="L48:P48"/>
    <mergeCell ref="Q48:U48"/>
    <mergeCell ref="V48:Z48"/>
    <mergeCell ref="H49:K49"/>
    <mergeCell ref="L49:P49"/>
    <mergeCell ref="Q49:U49"/>
    <mergeCell ref="V49:Z49"/>
    <mergeCell ref="H50:K50"/>
    <mergeCell ref="L50:P50"/>
    <mergeCell ref="Q50:U50"/>
    <mergeCell ref="V50:Z50"/>
    <mergeCell ref="H45:K45"/>
    <mergeCell ref="L45:P45"/>
    <mergeCell ref="Q45:U45"/>
    <mergeCell ref="V45:Z45"/>
    <mergeCell ref="H46:K46"/>
    <mergeCell ref="L46:P46"/>
    <mergeCell ref="Q46:U46"/>
    <mergeCell ref="V46:Z46"/>
    <mergeCell ref="H47:K47"/>
    <mergeCell ref="L47:P47"/>
    <mergeCell ref="Q47:U47"/>
    <mergeCell ref="V47:Z47"/>
    <mergeCell ref="H42:K42"/>
    <mergeCell ref="L42:P42"/>
    <mergeCell ref="Q42:U42"/>
    <mergeCell ref="V42:Z42"/>
    <mergeCell ref="H43:K43"/>
    <mergeCell ref="L43:P43"/>
    <mergeCell ref="Q43:U43"/>
    <mergeCell ref="V43:Z43"/>
    <mergeCell ref="H44:K44"/>
    <mergeCell ref="L44:P44"/>
    <mergeCell ref="Q44:U44"/>
    <mergeCell ref="V44:Z44"/>
    <mergeCell ref="H39:K39"/>
    <mergeCell ref="L39:P39"/>
    <mergeCell ref="Q39:U39"/>
    <mergeCell ref="V39:Z39"/>
    <mergeCell ref="H40:K40"/>
    <mergeCell ref="L40:P40"/>
    <mergeCell ref="Q40:U40"/>
    <mergeCell ref="V40:Z40"/>
    <mergeCell ref="H41:K41"/>
    <mergeCell ref="L41:P41"/>
    <mergeCell ref="Q41:U41"/>
    <mergeCell ref="V41:Z41"/>
    <mergeCell ref="H36:K36"/>
    <mergeCell ref="L36:P36"/>
    <mergeCell ref="Q36:U36"/>
    <mergeCell ref="V36:Z36"/>
    <mergeCell ref="H37:K37"/>
    <mergeCell ref="L37:P37"/>
    <mergeCell ref="Q37:U37"/>
    <mergeCell ref="V37:Z37"/>
    <mergeCell ref="H38:K38"/>
    <mergeCell ref="L38:P38"/>
    <mergeCell ref="Q38:U38"/>
    <mergeCell ref="V38:Z38"/>
    <mergeCell ref="H33:K33"/>
    <mergeCell ref="L33:P33"/>
    <mergeCell ref="Q33:U33"/>
    <mergeCell ref="V33:Z33"/>
    <mergeCell ref="H34:K34"/>
    <mergeCell ref="L34:P34"/>
    <mergeCell ref="Q34:U34"/>
    <mergeCell ref="V34:Z34"/>
    <mergeCell ref="H35:K35"/>
    <mergeCell ref="L35:P35"/>
    <mergeCell ref="Q35:U35"/>
    <mergeCell ref="V35:Z35"/>
    <mergeCell ref="L30:P30"/>
    <mergeCell ref="Q30:U30"/>
    <mergeCell ref="V30:Z30"/>
    <mergeCell ref="F31:K31"/>
    <mergeCell ref="L31:P31"/>
    <mergeCell ref="Q31:U31"/>
    <mergeCell ref="V31:Z31"/>
    <mergeCell ref="F32:K32"/>
    <mergeCell ref="L32:P32"/>
    <mergeCell ref="Q32:U32"/>
    <mergeCell ref="V32:Z32"/>
    <mergeCell ref="L27:P27"/>
    <mergeCell ref="Q27:U27"/>
    <mergeCell ref="V27:Z27"/>
    <mergeCell ref="AA27:AE27"/>
    <mergeCell ref="AF27:AJ27"/>
    <mergeCell ref="AK27:AO27"/>
    <mergeCell ref="AP27:AT27"/>
    <mergeCell ref="B29:K29"/>
    <mergeCell ref="L29:P29"/>
    <mergeCell ref="Q29:U29"/>
    <mergeCell ref="V29:Z29"/>
    <mergeCell ref="L25:P25"/>
    <mergeCell ref="Q25:U25"/>
    <mergeCell ref="V25:Z25"/>
    <mergeCell ref="AA25:AE25"/>
    <mergeCell ref="AF25:AJ25"/>
    <mergeCell ref="AK25:AO25"/>
    <mergeCell ref="AP25:AT25"/>
    <mergeCell ref="B26:K26"/>
    <mergeCell ref="L26:P26"/>
    <mergeCell ref="Q26:U26"/>
    <mergeCell ref="V26:Z26"/>
    <mergeCell ref="AA26:AE26"/>
    <mergeCell ref="AF26:AJ26"/>
    <mergeCell ref="AK26:AO26"/>
    <mergeCell ref="AP26:AT26"/>
    <mergeCell ref="L23:P23"/>
    <mergeCell ref="Q23:U23"/>
    <mergeCell ref="V23:Z23"/>
    <mergeCell ref="AA23:AE23"/>
    <mergeCell ref="AF23:AJ23"/>
    <mergeCell ref="AK23:AO23"/>
    <mergeCell ref="AP23:AT23"/>
    <mergeCell ref="H24:K24"/>
    <mergeCell ref="L24:P24"/>
    <mergeCell ref="Q24:U24"/>
    <mergeCell ref="V24:Z24"/>
    <mergeCell ref="AA24:AE24"/>
    <mergeCell ref="AF24:AJ24"/>
    <mergeCell ref="AK24:AO24"/>
    <mergeCell ref="AP24:AT24"/>
    <mergeCell ref="L21:P21"/>
    <mergeCell ref="Q21:U21"/>
    <mergeCell ref="V21:Z21"/>
    <mergeCell ref="AA21:AE21"/>
    <mergeCell ref="AF21:AJ21"/>
    <mergeCell ref="AK21:AO21"/>
    <mergeCell ref="AP21:AT21"/>
    <mergeCell ref="H22:K22"/>
    <mergeCell ref="L22:P22"/>
    <mergeCell ref="Q22:U22"/>
    <mergeCell ref="V22:Z22"/>
    <mergeCell ref="AA22:AE22"/>
    <mergeCell ref="AF22:AJ22"/>
    <mergeCell ref="AK22:AO22"/>
    <mergeCell ref="AP22:AT22"/>
    <mergeCell ref="L19:P19"/>
    <mergeCell ref="Q19:U19"/>
    <mergeCell ref="V19:Z19"/>
    <mergeCell ref="AA19:AE19"/>
    <mergeCell ref="AF19:AJ19"/>
    <mergeCell ref="AK19:AO19"/>
    <mergeCell ref="AP19:AT19"/>
    <mergeCell ref="H20:K20"/>
    <mergeCell ref="L20:P20"/>
    <mergeCell ref="Q20:U20"/>
    <mergeCell ref="V20:Z20"/>
    <mergeCell ref="AA20:AE20"/>
    <mergeCell ref="AF20:AJ20"/>
    <mergeCell ref="AK20:AO20"/>
    <mergeCell ref="AP20:AT20"/>
    <mergeCell ref="L17:P17"/>
    <mergeCell ref="Q17:U17"/>
    <mergeCell ref="V17:Z17"/>
    <mergeCell ref="AA17:AE17"/>
    <mergeCell ref="AF17:AJ17"/>
    <mergeCell ref="AK17:AO17"/>
    <mergeCell ref="AP17:AT17"/>
    <mergeCell ref="H18:K18"/>
    <mergeCell ref="L18:P18"/>
    <mergeCell ref="Q18:U18"/>
    <mergeCell ref="V18:Z18"/>
    <mergeCell ref="AA18:AE18"/>
    <mergeCell ref="AF18:AJ18"/>
    <mergeCell ref="AK18:AO18"/>
    <mergeCell ref="AP18:AT18"/>
    <mergeCell ref="L15:P15"/>
    <mergeCell ref="Q15:U15"/>
    <mergeCell ref="V15:Z15"/>
    <mergeCell ref="AA15:AE15"/>
    <mergeCell ref="AF15:AJ15"/>
    <mergeCell ref="AK15:AO15"/>
    <mergeCell ref="AP15:AT15"/>
    <mergeCell ref="H16:K16"/>
    <mergeCell ref="L16:P16"/>
    <mergeCell ref="Q16:U16"/>
    <mergeCell ref="V16:Z16"/>
    <mergeCell ref="AA16:AE16"/>
    <mergeCell ref="AF16:AJ16"/>
    <mergeCell ref="AK16:AO16"/>
    <mergeCell ref="AP16:AT16"/>
    <mergeCell ref="L13:P13"/>
    <mergeCell ref="Q13:U13"/>
    <mergeCell ref="V13:Z13"/>
    <mergeCell ref="AA13:AE13"/>
    <mergeCell ref="AF13:AJ13"/>
    <mergeCell ref="AK13:AO13"/>
    <mergeCell ref="AP13:AT13"/>
    <mergeCell ref="H14:K14"/>
    <mergeCell ref="L14:P14"/>
    <mergeCell ref="Q14:U14"/>
    <mergeCell ref="V14:Z14"/>
    <mergeCell ref="AA14:AE14"/>
    <mergeCell ref="AF14:AJ14"/>
    <mergeCell ref="AK14:AO14"/>
    <mergeCell ref="AP14:AT14"/>
    <mergeCell ref="H11:K11"/>
    <mergeCell ref="L11:P11"/>
    <mergeCell ref="Q11:U11"/>
    <mergeCell ref="V11:Z11"/>
    <mergeCell ref="AA11:AE11"/>
    <mergeCell ref="AF11:AJ11"/>
    <mergeCell ref="AK11:AO11"/>
    <mergeCell ref="AP11:AT11"/>
    <mergeCell ref="H12:K12"/>
    <mergeCell ref="L12:P12"/>
    <mergeCell ref="Q12:U12"/>
    <mergeCell ref="V12:Z12"/>
    <mergeCell ref="AA12:AE12"/>
    <mergeCell ref="AF12:AJ12"/>
    <mergeCell ref="AK12:AO12"/>
    <mergeCell ref="AP12:AT12"/>
    <mergeCell ref="H9:K9"/>
    <mergeCell ref="L9:P9"/>
    <mergeCell ref="Q9:U9"/>
    <mergeCell ref="V9:Z9"/>
    <mergeCell ref="AA9:AE9"/>
    <mergeCell ref="AF9:AJ9"/>
    <mergeCell ref="AK9:AO9"/>
    <mergeCell ref="AP9:AT9"/>
    <mergeCell ref="H10:K10"/>
    <mergeCell ref="L10:P10"/>
    <mergeCell ref="Q10:U10"/>
    <mergeCell ref="V10:Z10"/>
    <mergeCell ref="AA10:AE10"/>
    <mergeCell ref="AF10:AJ10"/>
    <mergeCell ref="AK10:AO10"/>
    <mergeCell ref="AP10:AT10"/>
    <mergeCell ref="F7:K7"/>
    <mergeCell ref="L7:P7"/>
    <mergeCell ref="Q7:U7"/>
    <mergeCell ref="V7:Z7"/>
    <mergeCell ref="AA7:AE7"/>
    <mergeCell ref="AF7:AJ7"/>
    <mergeCell ref="AK7:AO7"/>
    <mergeCell ref="AP7:AT7"/>
    <mergeCell ref="H8:K8"/>
    <mergeCell ref="L8:P8"/>
    <mergeCell ref="Q8:U8"/>
    <mergeCell ref="V8:Z8"/>
    <mergeCell ref="AA8:AE8"/>
    <mergeCell ref="AF8:AJ8"/>
    <mergeCell ref="AK8:AO8"/>
    <mergeCell ref="AP8:AT8"/>
    <mergeCell ref="F5:K5"/>
    <mergeCell ref="L5:P5"/>
    <mergeCell ref="Q5:U5"/>
    <mergeCell ref="V5:Z5"/>
    <mergeCell ref="AA5:AE5"/>
    <mergeCell ref="AF5:AJ5"/>
    <mergeCell ref="AK5:AO5"/>
    <mergeCell ref="AP5:AT5"/>
    <mergeCell ref="F6:K6"/>
    <mergeCell ref="L6:P6"/>
    <mergeCell ref="Q6:U6"/>
    <mergeCell ref="V6:Z6"/>
    <mergeCell ref="AA6:AE6"/>
    <mergeCell ref="AF6:AJ6"/>
    <mergeCell ref="AK6:AO6"/>
    <mergeCell ref="AP6:AT6"/>
    <mergeCell ref="A2:AU2"/>
    <mergeCell ref="AI3:AT3"/>
    <mergeCell ref="B4:K4"/>
    <mergeCell ref="L4:P4"/>
    <mergeCell ref="Q4:U4"/>
    <mergeCell ref="V4:Z4"/>
    <mergeCell ref="AA4:AE4"/>
    <mergeCell ref="AF4:AJ4"/>
    <mergeCell ref="AK4:AO4"/>
    <mergeCell ref="AP4:AT4"/>
  </mergeCells>
  <phoneticPr fontId="32"/>
  <pageMargins left="0.75138888888888899" right="0.75138888888888899" top="0.78680555555555598" bottom="0.59027777777777801" header="0.51041666666666696" footer="0"/>
  <pageSetup paperSize="9" firstPageNumber="59" pageOrder="overThenDown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8"/>
  <sheetViews>
    <sheetView view="pageBreakPreview" zoomScaleNormal="81" zoomScaleSheetLayoutView="100" workbookViewId="0"/>
  </sheetViews>
  <sheetFormatPr defaultColWidth="1.875" defaultRowHeight="13.5"/>
  <cols>
    <col min="1" max="1" width="1.875" style="1" customWidth="1"/>
    <col min="2" max="9" width="1.875" style="1"/>
    <col min="10" max="10" width="2.25" style="1" customWidth="1"/>
    <col min="11" max="12" width="1.875" style="1"/>
    <col min="13" max="13" width="2.25" style="1" customWidth="1"/>
    <col min="14" max="15" width="1.875" style="1"/>
    <col min="16" max="16" width="2.125" style="1" customWidth="1"/>
    <col min="17" max="45" width="1.875" style="1"/>
    <col min="46" max="46" width="2.875" style="1" customWidth="1"/>
    <col min="47" max="16384" width="1.875" style="1"/>
  </cols>
  <sheetData>
    <row r="1" spans="1:54" s="2" customFormat="1" ht="12" customHeight="1">
      <c r="A1" s="15"/>
      <c r="B1" s="15"/>
      <c r="C1" s="15"/>
      <c r="D1" s="15"/>
      <c r="E1" s="15"/>
      <c r="F1" s="15"/>
      <c r="G1" s="15"/>
      <c r="H1" s="15"/>
      <c r="I1" s="15"/>
      <c r="AP1" s="15"/>
      <c r="AQ1" s="15"/>
      <c r="AR1" s="15"/>
      <c r="AS1" s="13"/>
      <c r="AT1" s="16"/>
      <c r="AU1" s="23"/>
      <c r="AV1" s="23"/>
    </row>
    <row r="2" spans="1:54" s="2" customFormat="1">
      <c r="A2" s="74" t="s">
        <v>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12"/>
    </row>
    <row r="3" spans="1:54" s="2" customFormat="1" ht="12" customHeight="1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6"/>
      <c r="AH3" s="344" t="s">
        <v>139</v>
      </c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X3" s="23"/>
      <c r="AY3" s="23"/>
      <c r="AZ3" s="23"/>
      <c r="BA3" s="24"/>
      <c r="BB3" s="24"/>
    </row>
    <row r="4" spans="1:54" s="2" customFormat="1" ht="15" customHeight="1">
      <c r="A4" s="16"/>
      <c r="B4" s="331" t="s">
        <v>5</v>
      </c>
      <c r="C4" s="331"/>
      <c r="D4" s="331"/>
      <c r="E4" s="331"/>
      <c r="F4" s="331"/>
      <c r="G4" s="331"/>
      <c r="H4" s="331"/>
      <c r="I4" s="331"/>
      <c r="J4" s="331"/>
      <c r="K4" s="331"/>
      <c r="L4" s="269"/>
      <c r="M4" s="179" t="s">
        <v>84</v>
      </c>
      <c r="N4" s="179"/>
      <c r="O4" s="179"/>
      <c r="P4" s="179"/>
      <c r="Q4" s="179"/>
      <c r="R4" s="179"/>
      <c r="S4" s="179"/>
      <c r="T4" s="179"/>
      <c r="U4" s="179" t="s">
        <v>74</v>
      </c>
      <c r="V4" s="179"/>
      <c r="W4" s="179"/>
      <c r="X4" s="179"/>
      <c r="Y4" s="179"/>
      <c r="Z4" s="179"/>
      <c r="AA4" s="179"/>
      <c r="AB4" s="346"/>
      <c r="AC4" s="179" t="s">
        <v>85</v>
      </c>
      <c r="AD4" s="179"/>
      <c r="AE4" s="179"/>
      <c r="AF4" s="179"/>
      <c r="AG4" s="179"/>
      <c r="AH4" s="179"/>
      <c r="AI4" s="179"/>
      <c r="AJ4" s="179"/>
      <c r="AK4" s="179" t="s">
        <v>86</v>
      </c>
      <c r="AL4" s="179"/>
      <c r="AM4" s="179"/>
      <c r="AN4" s="179"/>
      <c r="AO4" s="179"/>
      <c r="AP4" s="179"/>
      <c r="AQ4" s="179"/>
      <c r="AR4" s="179"/>
    </row>
    <row r="5" spans="1:54" s="2" customFormat="1" ht="15" customHeight="1">
      <c r="A5" s="16"/>
      <c r="B5" s="154" t="s">
        <v>38</v>
      </c>
      <c r="C5" s="154"/>
      <c r="D5" s="154"/>
      <c r="E5" s="154"/>
      <c r="F5" s="154"/>
      <c r="G5" s="224" t="s">
        <v>59</v>
      </c>
      <c r="H5" s="224"/>
      <c r="I5" s="224"/>
      <c r="J5" s="224"/>
      <c r="K5" s="224"/>
      <c r="L5" s="272"/>
      <c r="M5" s="347">
        <v>20</v>
      </c>
      <c r="N5" s="347"/>
      <c r="O5" s="347"/>
      <c r="P5" s="347"/>
      <c r="Q5" s="347"/>
      <c r="R5" s="347"/>
      <c r="S5" s="347"/>
      <c r="T5" s="347"/>
      <c r="U5" s="347">
        <v>16</v>
      </c>
      <c r="V5" s="347"/>
      <c r="W5" s="347"/>
      <c r="X5" s="347"/>
      <c r="Y5" s="347"/>
      <c r="Z5" s="347"/>
      <c r="AA5" s="347"/>
      <c r="AB5" s="347"/>
      <c r="AC5" s="348">
        <v>12</v>
      </c>
      <c r="AD5" s="348"/>
      <c r="AE5" s="348"/>
      <c r="AF5" s="348"/>
      <c r="AG5" s="348"/>
      <c r="AH5" s="348"/>
      <c r="AI5" s="348"/>
      <c r="AJ5" s="348"/>
      <c r="AK5" s="348">
        <v>11</v>
      </c>
      <c r="AL5" s="348"/>
      <c r="AM5" s="348"/>
      <c r="AN5" s="348"/>
      <c r="AO5" s="348"/>
      <c r="AP5" s="348"/>
      <c r="AQ5" s="348"/>
      <c r="AR5" s="348"/>
    </row>
    <row r="6" spans="1:54" s="2" customFormat="1" ht="15" customHeight="1">
      <c r="A6" s="16"/>
      <c r="B6" s="186"/>
      <c r="C6" s="186"/>
      <c r="D6" s="186"/>
      <c r="E6" s="186"/>
      <c r="F6" s="186"/>
      <c r="G6" s="309" t="s">
        <v>134</v>
      </c>
      <c r="H6" s="310"/>
      <c r="I6" s="311"/>
      <c r="J6" s="311"/>
      <c r="K6" s="311"/>
      <c r="L6" s="277"/>
      <c r="M6" s="349">
        <v>3</v>
      </c>
      <c r="N6" s="349"/>
      <c r="O6" s="349"/>
      <c r="P6" s="349"/>
      <c r="Q6" s="349"/>
      <c r="R6" s="349"/>
      <c r="S6" s="349"/>
      <c r="T6" s="349"/>
      <c r="U6" s="349">
        <v>3</v>
      </c>
      <c r="V6" s="349"/>
      <c r="W6" s="349"/>
      <c r="X6" s="349"/>
      <c r="Y6" s="349"/>
      <c r="Z6" s="349"/>
      <c r="AA6" s="349"/>
      <c r="AB6" s="349"/>
      <c r="AC6" s="349">
        <v>2</v>
      </c>
      <c r="AD6" s="349"/>
      <c r="AE6" s="349"/>
      <c r="AF6" s="349"/>
      <c r="AG6" s="349"/>
      <c r="AH6" s="349"/>
      <c r="AI6" s="349"/>
      <c r="AJ6" s="349"/>
      <c r="AK6" s="349">
        <v>2</v>
      </c>
      <c r="AL6" s="349"/>
      <c r="AM6" s="349"/>
      <c r="AN6" s="349"/>
      <c r="AO6" s="349"/>
      <c r="AP6" s="349"/>
      <c r="AQ6" s="349"/>
      <c r="AR6" s="349"/>
    </row>
    <row r="7" spans="1:54" s="2" customFormat="1" ht="15" customHeight="1">
      <c r="A7" s="12"/>
      <c r="B7" s="146" t="s">
        <v>61</v>
      </c>
      <c r="C7" s="146"/>
      <c r="D7" s="146"/>
      <c r="E7" s="146"/>
      <c r="F7" s="146"/>
      <c r="G7" s="146"/>
      <c r="H7" s="325"/>
      <c r="I7" s="313" t="s">
        <v>41</v>
      </c>
      <c r="J7" s="288"/>
      <c r="K7" s="288"/>
      <c r="L7" s="288"/>
      <c r="M7" s="348">
        <v>28</v>
      </c>
      <c r="N7" s="348"/>
      <c r="O7" s="348"/>
      <c r="P7" s="348"/>
      <c r="Q7" s="348"/>
      <c r="R7" s="348"/>
      <c r="S7" s="348"/>
      <c r="T7" s="348"/>
      <c r="U7" s="348">
        <v>25</v>
      </c>
      <c r="V7" s="348"/>
      <c r="W7" s="348"/>
      <c r="X7" s="348"/>
      <c r="Y7" s="348"/>
      <c r="Z7" s="348"/>
      <c r="AA7" s="348"/>
      <c r="AB7" s="348"/>
      <c r="AC7" s="348">
        <v>22</v>
      </c>
      <c r="AD7" s="348"/>
      <c r="AE7" s="348"/>
      <c r="AF7" s="348"/>
      <c r="AG7" s="348"/>
      <c r="AH7" s="348"/>
      <c r="AI7" s="348"/>
      <c r="AJ7" s="348"/>
      <c r="AK7" s="348">
        <v>21</v>
      </c>
      <c r="AL7" s="348"/>
      <c r="AM7" s="348"/>
      <c r="AN7" s="348"/>
      <c r="AO7" s="348"/>
      <c r="AP7" s="348"/>
      <c r="AQ7" s="348"/>
      <c r="AR7" s="348"/>
    </row>
    <row r="8" spans="1:54" s="2" customFormat="1" ht="15" customHeight="1">
      <c r="A8" s="12"/>
      <c r="B8" s="326"/>
      <c r="C8" s="326"/>
      <c r="D8" s="326"/>
      <c r="E8" s="326"/>
      <c r="F8" s="326"/>
      <c r="G8" s="326"/>
      <c r="H8" s="327"/>
      <c r="I8" s="314" t="s">
        <v>42</v>
      </c>
      <c r="J8" s="143"/>
      <c r="K8" s="143"/>
      <c r="L8" s="143"/>
      <c r="M8" s="348">
        <v>26</v>
      </c>
      <c r="N8" s="348"/>
      <c r="O8" s="348"/>
      <c r="P8" s="348"/>
      <c r="Q8" s="348"/>
      <c r="R8" s="348"/>
      <c r="S8" s="348"/>
      <c r="T8" s="348"/>
      <c r="U8" s="348">
        <v>23</v>
      </c>
      <c r="V8" s="348"/>
      <c r="W8" s="348"/>
      <c r="X8" s="348"/>
      <c r="Y8" s="348"/>
      <c r="Z8" s="348"/>
      <c r="AA8" s="348"/>
      <c r="AB8" s="348"/>
      <c r="AC8" s="348">
        <v>17</v>
      </c>
      <c r="AD8" s="348"/>
      <c r="AE8" s="348"/>
      <c r="AF8" s="348"/>
      <c r="AG8" s="348"/>
      <c r="AH8" s="348"/>
      <c r="AI8" s="348"/>
      <c r="AJ8" s="348"/>
      <c r="AK8" s="348">
        <v>14</v>
      </c>
      <c r="AL8" s="348"/>
      <c r="AM8" s="348"/>
      <c r="AN8" s="348"/>
      <c r="AO8" s="348"/>
      <c r="AP8" s="348"/>
      <c r="AQ8" s="348"/>
      <c r="AR8" s="348"/>
    </row>
    <row r="9" spans="1:54" s="2" customFormat="1" ht="15" customHeight="1">
      <c r="A9" s="12"/>
      <c r="B9" s="328"/>
      <c r="C9" s="328"/>
      <c r="D9" s="328"/>
      <c r="E9" s="328"/>
      <c r="F9" s="328"/>
      <c r="G9" s="328"/>
      <c r="H9" s="160"/>
      <c r="I9" s="350" t="s">
        <v>8</v>
      </c>
      <c r="J9" s="285"/>
      <c r="K9" s="285"/>
      <c r="L9" s="285"/>
      <c r="M9" s="351">
        <f>M7+M8</f>
        <v>54</v>
      </c>
      <c r="N9" s="351"/>
      <c r="O9" s="351"/>
      <c r="P9" s="351"/>
      <c r="Q9" s="351"/>
      <c r="R9" s="351"/>
      <c r="S9" s="351"/>
      <c r="T9" s="351"/>
      <c r="U9" s="351">
        <f>U7+U8</f>
        <v>48</v>
      </c>
      <c r="V9" s="351"/>
      <c r="W9" s="351"/>
      <c r="X9" s="351"/>
      <c r="Y9" s="351"/>
      <c r="Z9" s="351"/>
      <c r="AA9" s="351"/>
      <c r="AB9" s="351"/>
      <c r="AC9" s="351">
        <f>AC7+AC8</f>
        <v>39</v>
      </c>
      <c r="AD9" s="351"/>
      <c r="AE9" s="351"/>
      <c r="AF9" s="351"/>
      <c r="AG9" s="351"/>
      <c r="AH9" s="351"/>
      <c r="AI9" s="351"/>
      <c r="AJ9" s="351"/>
      <c r="AK9" s="351">
        <f>AK7+AK8</f>
        <v>35</v>
      </c>
      <c r="AL9" s="351"/>
      <c r="AM9" s="351"/>
      <c r="AN9" s="351"/>
      <c r="AO9" s="351"/>
      <c r="AP9" s="351"/>
      <c r="AQ9" s="351"/>
      <c r="AR9" s="351"/>
    </row>
    <row r="10" spans="1:54" s="2" customFormat="1" ht="15" customHeight="1">
      <c r="A10" s="17"/>
      <c r="B10" s="324" t="s">
        <v>72</v>
      </c>
      <c r="C10" s="324"/>
      <c r="D10" s="156" t="s">
        <v>63</v>
      </c>
      <c r="E10" s="156"/>
      <c r="F10" s="156"/>
      <c r="G10" s="156"/>
      <c r="H10" s="156"/>
      <c r="I10" s="287" t="s">
        <v>41</v>
      </c>
      <c r="J10" s="287"/>
      <c r="K10" s="287"/>
      <c r="L10" s="288"/>
      <c r="M10" s="347">
        <v>100</v>
      </c>
      <c r="N10" s="347"/>
      <c r="O10" s="347"/>
      <c r="P10" s="347"/>
      <c r="Q10" s="347"/>
      <c r="R10" s="347"/>
      <c r="S10" s="347"/>
      <c r="T10" s="347"/>
      <c r="U10" s="347">
        <v>94</v>
      </c>
      <c r="V10" s="347"/>
      <c r="W10" s="347"/>
      <c r="X10" s="347"/>
      <c r="Y10" s="347"/>
      <c r="Z10" s="347"/>
      <c r="AA10" s="347"/>
      <c r="AB10" s="347"/>
      <c r="AC10" s="347">
        <v>66</v>
      </c>
      <c r="AD10" s="347"/>
      <c r="AE10" s="347"/>
      <c r="AF10" s="347"/>
      <c r="AG10" s="347"/>
      <c r="AH10" s="347"/>
      <c r="AI10" s="347"/>
      <c r="AJ10" s="347"/>
      <c r="AK10" s="347">
        <v>56</v>
      </c>
      <c r="AL10" s="347"/>
      <c r="AM10" s="347"/>
      <c r="AN10" s="347"/>
      <c r="AO10" s="347"/>
      <c r="AP10" s="347"/>
      <c r="AQ10" s="347"/>
      <c r="AR10" s="347"/>
    </row>
    <row r="11" spans="1:54" s="2" customFormat="1" ht="15" customHeight="1">
      <c r="A11" s="12"/>
      <c r="B11" s="324"/>
      <c r="C11" s="324"/>
      <c r="D11" s="156"/>
      <c r="E11" s="156"/>
      <c r="F11" s="156"/>
      <c r="G11" s="156"/>
      <c r="H11" s="156"/>
      <c r="I11" s="142" t="s">
        <v>42</v>
      </c>
      <c r="J11" s="142"/>
      <c r="K11" s="142"/>
      <c r="L11" s="143"/>
      <c r="M11" s="349">
        <v>99</v>
      </c>
      <c r="N11" s="349"/>
      <c r="O11" s="349"/>
      <c r="P11" s="349"/>
      <c r="Q11" s="349"/>
      <c r="R11" s="349"/>
      <c r="S11" s="349"/>
      <c r="T11" s="349"/>
      <c r="U11" s="349">
        <v>94</v>
      </c>
      <c r="V11" s="349"/>
      <c r="W11" s="349"/>
      <c r="X11" s="349"/>
      <c r="Y11" s="349"/>
      <c r="Z11" s="349"/>
      <c r="AA11" s="349"/>
      <c r="AB11" s="349"/>
      <c r="AC11" s="349">
        <v>74</v>
      </c>
      <c r="AD11" s="349"/>
      <c r="AE11" s="349"/>
      <c r="AF11" s="349"/>
      <c r="AG11" s="349"/>
      <c r="AH11" s="349"/>
      <c r="AI11" s="349"/>
      <c r="AJ11" s="349"/>
      <c r="AK11" s="349">
        <v>47</v>
      </c>
      <c r="AL11" s="349"/>
      <c r="AM11" s="349"/>
      <c r="AN11" s="349"/>
      <c r="AO11" s="349"/>
      <c r="AP11" s="349"/>
      <c r="AQ11" s="349"/>
      <c r="AR11" s="349"/>
    </row>
    <row r="12" spans="1:54" s="2" customFormat="1" ht="15" customHeight="1">
      <c r="A12" s="12"/>
      <c r="B12" s="324"/>
      <c r="C12" s="324"/>
      <c r="D12" s="158" t="s">
        <v>64</v>
      </c>
      <c r="E12" s="158"/>
      <c r="F12" s="158"/>
      <c r="G12" s="158"/>
      <c r="H12" s="158"/>
      <c r="I12" s="287" t="s">
        <v>41</v>
      </c>
      <c r="J12" s="287"/>
      <c r="K12" s="287"/>
      <c r="L12" s="288"/>
      <c r="M12" s="348">
        <v>116</v>
      </c>
      <c r="N12" s="348"/>
      <c r="O12" s="348"/>
      <c r="P12" s="348"/>
      <c r="Q12" s="348"/>
      <c r="R12" s="348"/>
      <c r="S12" s="348"/>
      <c r="T12" s="348"/>
      <c r="U12" s="348">
        <v>85</v>
      </c>
      <c r="V12" s="348"/>
      <c r="W12" s="348"/>
      <c r="X12" s="348"/>
      <c r="Y12" s="348"/>
      <c r="Z12" s="348"/>
      <c r="AA12" s="348"/>
      <c r="AB12" s="348"/>
      <c r="AC12" s="348">
        <v>58</v>
      </c>
      <c r="AD12" s="348"/>
      <c r="AE12" s="348"/>
      <c r="AF12" s="348"/>
      <c r="AG12" s="348"/>
      <c r="AH12" s="348"/>
      <c r="AI12" s="348"/>
      <c r="AJ12" s="348"/>
      <c r="AK12" s="348">
        <v>69</v>
      </c>
      <c r="AL12" s="348"/>
      <c r="AM12" s="348"/>
      <c r="AN12" s="348"/>
      <c r="AO12" s="348"/>
      <c r="AP12" s="348"/>
      <c r="AQ12" s="348"/>
      <c r="AR12" s="348"/>
    </row>
    <row r="13" spans="1:54" s="2" customFormat="1" ht="15" customHeight="1">
      <c r="A13" s="12"/>
      <c r="B13" s="324"/>
      <c r="C13" s="324"/>
      <c r="D13" s="158"/>
      <c r="E13" s="158"/>
      <c r="F13" s="158"/>
      <c r="G13" s="158"/>
      <c r="H13" s="158"/>
      <c r="I13" s="142" t="s">
        <v>42</v>
      </c>
      <c r="J13" s="142"/>
      <c r="K13" s="142"/>
      <c r="L13" s="143"/>
      <c r="M13" s="349">
        <v>121</v>
      </c>
      <c r="N13" s="349"/>
      <c r="O13" s="349"/>
      <c r="P13" s="349"/>
      <c r="Q13" s="349"/>
      <c r="R13" s="349"/>
      <c r="S13" s="349"/>
      <c r="T13" s="349"/>
      <c r="U13" s="349">
        <v>84</v>
      </c>
      <c r="V13" s="349"/>
      <c r="W13" s="349"/>
      <c r="X13" s="349"/>
      <c r="Y13" s="349"/>
      <c r="Z13" s="349"/>
      <c r="AA13" s="349"/>
      <c r="AB13" s="349"/>
      <c r="AC13" s="349">
        <v>72</v>
      </c>
      <c r="AD13" s="349"/>
      <c r="AE13" s="349"/>
      <c r="AF13" s="349"/>
      <c r="AG13" s="349"/>
      <c r="AH13" s="349"/>
      <c r="AI13" s="349"/>
      <c r="AJ13" s="349"/>
      <c r="AK13" s="349">
        <v>62</v>
      </c>
      <c r="AL13" s="349"/>
      <c r="AM13" s="349"/>
      <c r="AN13" s="349"/>
      <c r="AO13" s="349"/>
      <c r="AP13" s="349"/>
      <c r="AQ13" s="349"/>
      <c r="AR13" s="349"/>
    </row>
    <row r="14" spans="1:54" s="2" customFormat="1" ht="15" customHeight="1">
      <c r="A14" s="12"/>
      <c r="B14" s="324"/>
      <c r="C14" s="324"/>
      <c r="D14" s="158" t="s">
        <v>65</v>
      </c>
      <c r="E14" s="158"/>
      <c r="F14" s="158"/>
      <c r="G14" s="158"/>
      <c r="H14" s="158"/>
      <c r="I14" s="287" t="s">
        <v>41</v>
      </c>
      <c r="J14" s="287"/>
      <c r="K14" s="287"/>
      <c r="L14" s="288"/>
      <c r="M14" s="348">
        <v>112</v>
      </c>
      <c r="N14" s="348"/>
      <c r="O14" s="348"/>
      <c r="P14" s="348"/>
      <c r="Q14" s="348"/>
      <c r="R14" s="348"/>
      <c r="S14" s="348"/>
      <c r="T14" s="348"/>
      <c r="U14" s="348">
        <v>96</v>
      </c>
      <c r="V14" s="348"/>
      <c r="W14" s="348"/>
      <c r="X14" s="348"/>
      <c r="Y14" s="348"/>
      <c r="Z14" s="348"/>
      <c r="AA14" s="348"/>
      <c r="AB14" s="348"/>
      <c r="AC14" s="348">
        <v>59</v>
      </c>
      <c r="AD14" s="348"/>
      <c r="AE14" s="348"/>
      <c r="AF14" s="348"/>
      <c r="AG14" s="348"/>
      <c r="AH14" s="348"/>
      <c r="AI14" s="348"/>
      <c r="AJ14" s="348"/>
      <c r="AK14" s="348">
        <v>44</v>
      </c>
      <c r="AL14" s="348"/>
      <c r="AM14" s="348"/>
      <c r="AN14" s="348"/>
      <c r="AO14" s="348"/>
      <c r="AP14" s="348"/>
      <c r="AQ14" s="348"/>
      <c r="AR14" s="348"/>
    </row>
    <row r="15" spans="1:54" s="2" customFormat="1" ht="15" customHeight="1">
      <c r="A15" s="12"/>
      <c r="B15" s="324"/>
      <c r="C15" s="324"/>
      <c r="D15" s="158"/>
      <c r="E15" s="158"/>
      <c r="F15" s="158"/>
      <c r="G15" s="158"/>
      <c r="H15" s="158"/>
      <c r="I15" s="142" t="s">
        <v>42</v>
      </c>
      <c r="J15" s="142"/>
      <c r="K15" s="142"/>
      <c r="L15" s="143"/>
      <c r="M15" s="349">
        <v>121</v>
      </c>
      <c r="N15" s="349"/>
      <c r="O15" s="349"/>
      <c r="P15" s="349"/>
      <c r="Q15" s="349"/>
      <c r="R15" s="349"/>
      <c r="S15" s="349"/>
      <c r="T15" s="349"/>
      <c r="U15" s="349">
        <v>85</v>
      </c>
      <c r="V15" s="349"/>
      <c r="W15" s="349"/>
      <c r="X15" s="349"/>
      <c r="Y15" s="349"/>
      <c r="Z15" s="349"/>
      <c r="AA15" s="349"/>
      <c r="AB15" s="349"/>
      <c r="AC15" s="349">
        <v>74</v>
      </c>
      <c r="AD15" s="349"/>
      <c r="AE15" s="349"/>
      <c r="AF15" s="349"/>
      <c r="AG15" s="349"/>
      <c r="AH15" s="349"/>
      <c r="AI15" s="349"/>
      <c r="AJ15" s="349"/>
      <c r="AK15" s="349">
        <v>68</v>
      </c>
      <c r="AL15" s="349"/>
      <c r="AM15" s="349"/>
      <c r="AN15" s="349"/>
      <c r="AO15" s="349"/>
      <c r="AP15" s="349"/>
      <c r="AQ15" s="349"/>
      <c r="AR15" s="349"/>
    </row>
    <row r="16" spans="1:54" s="2" customFormat="1" ht="15" customHeight="1">
      <c r="A16" s="12"/>
      <c r="B16" s="324"/>
      <c r="C16" s="324"/>
      <c r="D16" s="158" t="s">
        <v>8</v>
      </c>
      <c r="E16" s="158"/>
      <c r="F16" s="158"/>
      <c r="G16" s="158"/>
      <c r="H16" s="158"/>
      <c r="I16" s="287" t="s">
        <v>41</v>
      </c>
      <c r="J16" s="287"/>
      <c r="K16" s="287"/>
      <c r="L16" s="288"/>
      <c r="M16" s="357">
        <f>M10+M12+M14</f>
        <v>328</v>
      </c>
      <c r="N16" s="357"/>
      <c r="O16" s="357"/>
      <c r="P16" s="357"/>
      <c r="Q16" s="357"/>
      <c r="R16" s="357"/>
      <c r="S16" s="357"/>
      <c r="T16" s="357"/>
      <c r="U16" s="357">
        <f>U10+U12+U14</f>
        <v>275</v>
      </c>
      <c r="V16" s="357"/>
      <c r="W16" s="357"/>
      <c r="X16" s="357"/>
      <c r="Y16" s="357"/>
      <c r="Z16" s="357"/>
      <c r="AA16" s="357"/>
      <c r="AB16" s="357"/>
      <c r="AC16" s="358">
        <f>AC10+AC12+AC14</f>
        <v>183</v>
      </c>
      <c r="AD16" s="358"/>
      <c r="AE16" s="358"/>
      <c r="AF16" s="358"/>
      <c r="AG16" s="358"/>
      <c r="AH16" s="358"/>
      <c r="AI16" s="358"/>
      <c r="AJ16" s="358"/>
      <c r="AK16" s="358">
        <f>AK10+AK12+AK14</f>
        <v>169</v>
      </c>
      <c r="AL16" s="358"/>
      <c r="AM16" s="358"/>
      <c r="AN16" s="358"/>
      <c r="AO16" s="358"/>
      <c r="AP16" s="358"/>
      <c r="AQ16" s="358"/>
      <c r="AR16" s="358"/>
    </row>
    <row r="17" spans="1:54" s="2" customFormat="1" ht="15" customHeight="1">
      <c r="A17" s="12"/>
      <c r="B17" s="324"/>
      <c r="C17" s="324"/>
      <c r="D17" s="158"/>
      <c r="E17" s="158"/>
      <c r="F17" s="158"/>
      <c r="G17" s="158"/>
      <c r="H17" s="158"/>
      <c r="I17" s="142" t="s">
        <v>42</v>
      </c>
      <c r="J17" s="142"/>
      <c r="K17" s="142"/>
      <c r="L17" s="143"/>
      <c r="M17" s="352">
        <f>M11+M13+M15</f>
        <v>341</v>
      </c>
      <c r="N17" s="352"/>
      <c r="O17" s="352"/>
      <c r="P17" s="352"/>
      <c r="Q17" s="352"/>
      <c r="R17" s="352"/>
      <c r="S17" s="352"/>
      <c r="T17" s="352"/>
      <c r="U17" s="359">
        <f>U11+U13+U15</f>
        <v>263</v>
      </c>
      <c r="V17" s="359"/>
      <c r="W17" s="359"/>
      <c r="X17" s="359"/>
      <c r="Y17" s="359"/>
      <c r="Z17" s="359"/>
      <c r="AA17" s="359"/>
      <c r="AB17" s="359"/>
      <c r="AC17" s="352">
        <f>AC11+AC13+AC15</f>
        <v>220</v>
      </c>
      <c r="AD17" s="352"/>
      <c r="AE17" s="352"/>
      <c r="AF17" s="352"/>
      <c r="AG17" s="352"/>
      <c r="AH17" s="352"/>
      <c r="AI17" s="352"/>
      <c r="AJ17" s="352"/>
      <c r="AK17" s="352">
        <f>AK11+AK13+AK15</f>
        <v>177</v>
      </c>
      <c r="AL17" s="352"/>
      <c r="AM17" s="352"/>
      <c r="AN17" s="352"/>
      <c r="AO17" s="352"/>
      <c r="AP17" s="352"/>
      <c r="AQ17" s="352"/>
      <c r="AR17" s="352"/>
    </row>
    <row r="18" spans="1:54" s="2" customFormat="1" ht="15" customHeight="1">
      <c r="A18" s="17"/>
      <c r="B18" s="324"/>
      <c r="C18" s="324"/>
      <c r="D18" s="158"/>
      <c r="E18" s="158"/>
      <c r="F18" s="158"/>
      <c r="G18" s="158"/>
      <c r="H18" s="158"/>
      <c r="I18" s="144" t="s">
        <v>48</v>
      </c>
      <c r="J18" s="144"/>
      <c r="K18" s="144"/>
      <c r="L18" s="145"/>
      <c r="M18" s="229">
        <f>M16+M17</f>
        <v>669</v>
      </c>
      <c r="N18" s="229"/>
      <c r="O18" s="229"/>
      <c r="P18" s="229"/>
      <c r="Q18" s="229"/>
      <c r="R18" s="229"/>
      <c r="S18" s="229"/>
      <c r="T18" s="229"/>
      <c r="U18" s="229">
        <f>U16+U17</f>
        <v>538</v>
      </c>
      <c r="V18" s="229"/>
      <c r="W18" s="229"/>
      <c r="X18" s="229"/>
      <c r="Y18" s="229"/>
      <c r="Z18" s="229"/>
      <c r="AA18" s="229"/>
      <c r="AB18" s="229"/>
      <c r="AC18" s="229">
        <f>AC16+AC17</f>
        <v>403</v>
      </c>
      <c r="AD18" s="229"/>
      <c r="AE18" s="229"/>
      <c r="AF18" s="229"/>
      <c r="AG18" s="229"/>
      <c r="AH18" s="229"/>
      <c r="AI18" s="229"/>
      <c r="AJ18" s="229"/>
      <c r="AK18" s="229">
        <f>AK16+AK17</f>
        <v>346</v>
      </c>
      <c r="AL18" s="229"/>
      <c r="AM18" s="229"/>
      <c r="AN18" s="229"/>
      <c r="AO18" s="229"/>
      <c r="AP18" s="229"/>
      <c r="AQ18" s="229"/>
      <c r="AR18" s="229"/>
    </row>
    <row r="19" spans="1:54" s="2" customFormat="1" ht="15" customHeight="1">
      <c r="A19" s="12"/>
      <c r="B19" s="353" t="s">
        <v>115</v>
      </c>
      <c r="C19" s="353"/>
      <c r="D19" s="353"/>
      <c r="E19" s="354"/>
      <c r="F19" s="354"/>
      <c r="G19" s="354"/>
      <c r="H19" s="354"/>
      <c r="I19" s="354"/>
      <c r="J19" s="354"/>
      <c r="K19" s="354"/>
      <c r="L19" s="355"/>
      <c r="M19" s="356">
        <f>IF(M5="","",(ROUND(M18/(M5+M6),1)))</f>
        <v>29.1</v>
      </c>
      <c r="N19" s="356"/>
      <c r="O19" s="356"/>
      <c r="P19" s="356"/>
      <c r="Q19" s="356"/>
      <c r="R19" s="356"/>
      <c r="S19" s="356"/>
      <c r="T19" s="356"/>
      <c r="U19" s="356">
        <f>IF(U5="","",(ROUND(U18/(U5+U6),1)))</f>
        <v>28.3</v>
      </c>
      <c r="V19" s="356"/>
      <c r="W19" s="356"/>
      <c r="X19" s="356"/>
      <c r="Y19" s="356"/>
      <c r="Z19" s="356"/>
      <c r="AA19" s="356"/>
      <c r="AB19" s="356"/>
      <c r="AC19" s="356">
        <f>IF(AC5="","",(ROUND(AC18/(AC5+AC6),1)))</f>
        <v>28.8</v>
      </c>
      <c r="AD19" s="356"/>
      <c r="AE19" s="356"/>
      <c r="AF19" s="356"/>
      <c r="AG19" s="356"/>
      <c r="AH19" s="356"/>
      <c r="AI19" s="356"/>
      <c r="AJ19" s="356"/>
      <c r="AK19" s="356">
        <f>IF(AK5="","",(ROUND(AK18/(AK5+AK6),1)))</f>
        <v>26.6</v>
      </c>
      <c r="AL19" s="356"/>
      <c r="AM19" s="356"/>
      <c r="AN19" s="356"/>
      <c r="AO19" s="356"/>
      <c r="AP19" s="356"/>
      <c r="AQ19" s="356"/>
      <c r="AR19" s="356"/>
    </row>
    <row r="20" spans="1:54" s="2" customFormat="1" ht="15" customHeight="1">
      <c r="A20" s="12"/>
      <c r="B20" s="360" t="s">
        <v>116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  <c r="M20" s="362">
        <f>IF(ISERR(M18/M9)=TRUE,"",(ROUND(M18/M9,1)))</f>
        <v>12.4</v>
      </c>
      <c r="N20" s="362"/>
      <c r="O20" s="362"/>
      <c r="P20" s="362"/>
      <c r="Q20" s="362"/>
      <c r="R20" s="362"/>
      <c r="S20" s="362"/>
      <c r="T20" s="362"/>
      <c r="U20" s="362">
        <f>IF(ISERR(U18/U9)=TRUE,"",(ROUND(U18/U9,1)))</f>
        <v>11.2</v>
      </c>
      <c r="V20" s="362"/>
      <c r="W20" s="362"/>
      <c r="X20" s="362"/>
      <c r="Y20" s="362"/>
      <c r="Z20" s="362"/>
      <c r="AA20" s="362"/>
      <c r="AB20" s="362"/>
      <c r="AC20" s="362">
        <f>IF(ISERR(AC18/AC9)=TRUE,"",(ROUND(AC18/AC9,1)))</f>
        <v>10.3</v>
      </c>
      <c r="AD20" s="362"/>
      <c r="AE20" s="362"/>
      <c r="AF20" s="362"/>
      <c r="AG20" s="362"/>
      <c r="AH20" s="362"/>
      <c r="AI20" s="362"/>
      <c r="AJ20" s="362"/>
      <c r="AK20" s="362">
        <f>IF(ISERR(AK18/AK9)=TRUE,"",(ROUND(AK18/AK9,1)))</f>
        <v>9.9</v>
      </c>
      <c r="AL20" s="362"/>
      <c r="AM20" s="362"/>
      <c r="AN20" s="362"/>
      <c r="AO20" s="362"/>
      <c r="AP20" s="362"/>
      <c r="AQ20" s="362"/>
      <c r="AR20" s="362"/>
    </row>
    <row r="21" spans="1:54" s="2" customFormat="1" ht="12" customHeight="1">
      <c r="A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27</v>
      </c>
      <c r="AK21" s="18"/>
      <c r="AM21" s="18"/>
      <c r="AN21" s="18"/>
      <c r="AO21" s="18"/>
      <c r="AP21" s="16"/>
      <c r="AQ21" s="16"/>
      <c r="AR21" s="16"/>
      <c r="AS21" s="16"/>
      <c r="AT21" s="16"/>
      <c r="AU21" s="16"/>
      <c r="AV21" s="16"/>
      <c r="AY21" s="12"/>
    </row>
    <row r="22" spans="1:54" s="2" customFormat="1" ht="12" customHeight="1">
      <c r="A22" s="12"/>
      <c r="B22" s="19"/>
      <c r="C22" s="19"/>
      <c r="D22" s="19"/>
      <c r="E22" s="19"/>
      <c r="F22" s="19"/>
      <c r="G22" s="19"/>
      <c r="H22" s="19"/>
      <c r="I22" s="19"/>
      <c r="J22" s="19"/>
      <c r="AQ22" s="22"/>
      <c r="AR22" s="22"/>
      <c r="AS22" s="22"/>
      <c r="AT22" s="22"/>
      <c r="AU22" s="22"/>
      <c r="AV22" s="22"/>
      <c r="AY22" s="12"/>
    </row>
    <row r="23" spans="1:54" s="2" customFormat="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AY23" s="12"/>
    </row>
    <row r="24" spans="1:54" s="2" customFormat="1">
      <c r="A24" s="74" t="s">
        <v>87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2"/>
    </row>
    <row r="25" spans="1:54" s="2" customFormat="1" ht="12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 t="s">
        <v>111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"/>
      <c r="AV25" s="1"/>
      <c r="AW25" s="1"/>
      <c r="AX25" s="1"/>
      <c r="AY25" s="1"/>
      <c r="AZ25" s="1"/>
      <c r="BA25" s="1"/>
      <c r="BB25" s="1"/>
    </row>
    <row r="26" spans="1:54" ht="15" customHeight="1">
      <c r="B26" s="363"/>
      <c r="C26" s="364"/>
      <c r="D26" s="364"/>
      <c r="E26" s="364"/>
      <c r="F26" s="364"/>
      <c r="G26" s="364"/>
      <c r="H26" s="374" t="s">
        <v>8</v>
      </c>
      <c r="I26" s="375"/>
      <c r="J26" s="376"/>
      <c r="K26" s="144" t="s">
        <v>88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377" t="s">
        <v>89</v>
      </c>
      <c r="AG26" s="377"/>
      <c r="AH26" s="378"/>
      <c r="AI26" s="219" t="s">
        <v>90</v>
      </c>
      <c r="AJ26" s="219"/>
      <c r="AK26" s="219"/>
      <c r="AL26" s="383" t="s">
        <v>91</v>
      </c>
      <c r="AM26" s="377"/>
      <c r="AN26" s="378"/>
      <c r="AO26" s="386" t="s">
        <v>92</v>
      </c>
      <c r="AP26" s="387"/>
      <c r="AQ26" s="387"/>
      <c r="AR26" s="383" t="s">
        <v>93</v>
      </c>
      <c r="AS26" s="377"/>
      <c r="AT26" s="378"/>
    </row>
    <row r="27" spans="1:54" ht="15" customHeight="1">
      <c r="B27" s="365" t="s">
        <v>94</v>
      </c>
      <c r="C27" s="365"/>
      <c r="D27" s="365"/>
      <c r="E27" s="365"/>
      <c r="F27" s="365"/>
      <c r="G27" s="365"/>
      <c r="H27" s="374"/>
      <c r="I27" s="375"/>
      <c r="J27" s="376"/>
      <c r="K27" s="375" t="s">
        <v>8</v>
      </c>
      <c r="L27" s="375"/>
      <c r="M27" s="375"/>
      <c r="N27" s="144" t="s">
        <v>95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394" t="s">
        <v>96</v>
      </c>
      <c r="AD27" s="394"/>
      <c r="AE27" s="394"/>
      <c r="AF27" s="379"/>
      <c r="AG27" s="379"/>
      <c r="AH27" s="380"/>
      <c r="AI27" s="219"/>
      <c r="AJ27" s="219"/>
      <c r="AK27" s="219"/>
      <c r="AL27" s="384"/>
      <c r="AM27" s="379"/>
      <c r="AN27" s="380"/>
      <c r="AO27" s="388"/>
      <c r="AP27" s="389"/>
      <c r="AQ27" s="390"/>
      <c r="AR27" s="384"/>
      <c r="AS27" s="379"/>
      <c r="AT27" s="380"/>
    </row>
    <row r="28" spans="1:54" ht="15" customHeight="1">
      <c r="B28" s="282"/>
      <c r="C28" s="282"/>
      <c r="D28" s="282"/>
      <c r="E28" s="282"/>
      <c r="F28" s="282"/>
      <c r="G28" s="282"/>
      <c r="H28" s="374"/>
      <c r="I28" s="375"/>
      <c r="J28" s="376"/>
      <c r="K28" s="375"/>
      <c r="L28" s="375"/>
      <c r="M28" s="375"/>
      <c r="N28" s="219" t="s">
        <v>97</v>
      </c>
      <c r="O28" s="219"/>
      <c r="P28" s="219"/>
      <c r="Q28" s="219" t="s">
        <v>98</v>
      </c>
      <c r="R28" s="219"/>
      <c r="S28" s="219"/>
      <c r="T28" s="219" t="s">
        <v>99</v>
      </c>
      <c r="U28" s="219"/>
      <c r="V28" s="219"/>
      <c r="W28" s="395" t="s">
        <v>100</v>
      </c>
      <c r="X28" s="395"/>
      <c r="Y28" s="395"/>
      <c r="Z28" s="396" t="s">
        <v>101</v>
      </c>
      <c r="AA28" s="396"/>
      <c r="AB28" s="396"/>
      <c r="AC28" s="394"/>
      <c r="AD28" s="394"/>
      <c r="AE28" s="394"/>
      <c r="AF28" s="379"/>
      <c r="AG28" s="379"/>
      <c r="AH28" s="380"/>
      <c r="AI28" s="219"/>
      <c r="AJ28" s="219"/>
      <c r="AK28" s="219"/>
      <c r="AL28" s="384"/>
      <c r="AM28" s="379"/>
      <c r="AN28" s="380"/>
      <c r="AO28" s="388"/>
      <c r="AP28" s="389"/>
      <c r="AQ28" s="390"/>
      <c r="AR28" s="384"/>
      <c r="AS28" s="379"/>
      <c r="AT28" s="380"/>
    </row>
    <row r="29" spans="1:54" ht="15" customHeight="1">
      <c r="B29" s="282"/>
      <c r="C29" s="282"/>
      <c r="D29" s="282"/>
      <c r="E29" s="282"/>
      <c r="F29" s="282"/>
      <c r="G29" s="282"/>
      <c r="H29" s="374"/>
      <c r="I29" s="375"/>
      <c r="J29" s="376"/>
      <c r="K29" s="375"/>
      <c r="L29" s="375"/>
      <c r="M29" s="375"/>
      <c r="N29" s="219"/>
      <c r="O29" s="219"/>
      <c r="P29" s="219"/>
      <c r="Q29" s="219"/>
      <c r="R29" s="219"/>
      <c r="S29" s="219"/>
      <c r="T29" s="219"/>
      <c r="U29" s="219"/>
      <c r="V29" s="219"/>
      <c r="W29" s="395"/>
      <c r="X29" s="395"/>
      <c r="Y29" s="395"/>
      <c r="Z29" s="396"/>
      <c r="AA29" s="396"/>
      <c r="AB29" s="396"/>
      <c r="AC29" s="394"/>
      <c r="AD29" s="394"/>
      <c r="AE29" s="394"/>
      <c r="AF29" s="379"/>
      <c r="AG29" s="379"/>
      <c r="AH29" s="380"/>
      <c r="AI29" s="219"/>
      <c r="AJ29" s="219"/>
      <c r="AK29" s="219"/>
      <c r="AL29" s="384"/>
      <c r="AM29" s="379"/>
      <c r="AN29" s="380"/>
      <c r="AO29" s="391"/>
      <c r="AP29" s="392"/>
      <c r="AQ29" s="393"/>
      <c r="AR29" s="384"/>
      <c r="AS29" s="379"/>
      <c r="AT29" s="380"/>
    </row>
    <row r="30" spans="1:54" ht="15" customHeight="1">
      <c r="B30" s="369" t="s">
        <v>112</v>
      </c>
      <c r="C30" s="369"/>
      <c r="D30" s="369"/>
      <c r="E30" s="369"/>
      <c r="F30" s="369"/>
      <c r="G30" s="369"/>
      <c r="H30" s="374"/>
      <c r="I30" s="375"/>
      <c r="J30" s="376"/>
      <c r="K30" s="375"/>
      <c r="L30" s="375"/>
      <c r="M30" s="375"/>
      <c r="N30" s="219"/>
      <c r="O30" s="219"/>
      <c r="P30" s="219"/>
      <c r="Q30" s="219"/>
      <c r="R30" s="219"/>
      <c r="S30" s="219"/>
      <c r="T30" s="219"/>
      <c r="U30" s="219"/>
      <c r="V30" s="219"/>
      <c r="W30" s="395"/>
      <c r="X30" s="395"/>
      <c r="Y30" s="395"/>
      <c r="Z30" s="396"/>
      <c r="AA30" s="396"/>
      <c r="AB30" s="396"/>
      <c r="AC30" s="394"/>
      <c r="AD30" s="394"/>
      <c r="AE30" s="394"/>
      <c r="AF30" s="379"/>
      <c r="AG30" s="379"/>
      <c r="AH30" s="380"/>
      <c r="AI30" s="219"/>
      <c r="AJ30" s="219"/>
      <c r="AK30" s="219"/>
      <c r="AL30" s="384"/>
      <c r="AM30" s="379"/>
      <c r="AN30" s="380"/>
      <c r="AO30" s="320" t="s">
        <v>102</v>
      </c>
      <c r="AP30" s="321"/>
      <c r="AQ30" s="343"/>
      <c r="AR30" s="384"/>
      <c r="AS30" s="379"/>
      <c r="AT30" s="380"/>
    </row>
    <row r="31" spans="1:54" ht="15" customHeight="1">
      <c r="B31" s="142"/>
      <c r="C31" s="142"/>
      <c r="D31" s="142"/>
      <c r="E31" s="142"/>
      <c r="F31" s="142"/>
      <c r="G31" s="142"/>
      <c r="H31" s="374"/>
      <c r="I31" s="375"/>
      <c r="J31" s="376"/>
      <c r="K31" s="375"/>
      <c r="L31" s="375"/>
      <c r="M31" s="375"/>
      <c r="N31" s="219"/>
      <c r="O31" s="219"/>
      <c r="P31" s="219"/>
      <c r="Q31" s="219"/>
      <c r="R31" s="219"/>
      <c r="S31" s="219"/>
      <c r="T31" s="219"/>
      <c r="U31" s="219"/>
      <c r="V31" s="219"/>
      <c r="W31" s="395"/>
      <c r="X31" s="395"/>
      <c r="Y31" s="395"/>
      <c r="Z31" s="396"/>
      <c r="AA31" s="396"/>
      <c r="AB31" s="396"/>
      <c r="AC31" s="394"/>
      <c r="AD31" s="394"/>
      <c r="AE31" s="394"/>
      <c r="AF31" s="381"/>
      <c r="AG31" s="381"/>
      <c r="AH31" s="382"/>
      <c r="AI31" s="219"/>
      <c r="AJ31" s="219"/>
      <c r="AK31" s="219"/>
      <c r="AL31" s="385"/>
      <c r="AM31" s="381"/>
      <c r="AN31" s="382"/>
      <c r="AO31" s="150"/>
      <c r="AP31" s="151"/>
      <c r="AQ31" s="152"/>
      <c r="AR31" s="385"/>
      <c r="AS31" s="381"/>
      <c r="AT31" s="382"/>
    </row>
    <row r="32" spans="1:54" ht="15" customHeight="1">
      <c r="B32" s="80" t="s">
        <v>138</v>
      </c>
      <c r="C32" s="343"/>
      <c r="D32" s="343"/>
      <c r="E32" s="343"/>
      <c r="F32" s="343"/>
      <c r="G32" s="343"/>
      <c r="H32" s="370">
        <f>SUM(K32,AF32,AI32,AL32)</f>
        <v>706</v>
      </c>
      <c r="I32" s="371"/>
      <c r="J32" s="372"/>
      <c r="K32" s="370">
        <f>SUM(N32:AE32)</f>
        <v>698</v>
      </c>
      <c r="L32" s="371"/>
      <c r="M32" s="372"/>
      <c r="N32" s="366">
        <v>633</v>
      </c>
      <c r="O32" s="367"/>
      <c r="P32" s="368"/>
      <c r="Q32" s="366">
        <v>20</v>
      </c>
      <c r="R32" s="367"/>
      <c r="S32" s="368"/>
      <c r="T32" s="366">
        <v>27</v>
      </c>
      <c r="U32" s="367"/>
      <c r="V32" s="368"/>
      <c r="W32" s="366">
        <v>2</v>
      </c>
      <c r="X32" s="367"/>
      <c r="Y32" s="368"/>
      <c r="Z32" s="366">
        <v>1</v>
      </c>
      <c r="AA32" s="367"/>
      <c r="AB32" s="368"/>
      <c r="AC32" s="366">
        <v>15</v>
      </c>
      <c r="AD32" s="367"/>
      <c r="AE32" s="368"/>
      <c r="AF32" s="366">
        <v>0</v>
      </c>
      <c r="AG32" s="367"/>
      <c r="AH32" s="368"/>
      <c r="AI32" s="366">
        <v>5</v>
      </c>
      <c r="AJ32" s="367"/>
      <c r="AK32" s="368"/>
      <c r="AL32" s="366">
        <v>3</v>
      </c>
      <c r="AM32" s="367"/>
      <c r="AN32" s="368"/>
      <c r="AO32" s="366">
        <v>0</v>
      </c>
      <c r="AP32" s="367"/>
      <c r="AQ32" s="368"/>
      <c r="AR32" s="366">
        <v>656</v>
      </c>
      <c r="AS32" s="367"/>
      <c r="AT32" s="368"/>
    </row>
    <row r="33" spans="1:256" ht="15" customHeight="1">
      <c r="B33" s="80" t="s">
        <v>140</v>
      </c>
      <c r="C33" s="343"/>
      <c r="D33" s="343"/>
      <c r="E33" s="343"/>
      <c r="F33" s="343"/>
      <c r="G33" s="343"/>
      <c r="H33" s="370">
        <f>SUM(K33,AF33,AI33,AL33)</f>
        <v>654</v>
      </c>
      <c r="I33" s="371"/>
      <c r="J33" s="372"/>
      <c r="K33" s="370">
        <f t="shared" ref="K33" si="0">SUM(N33:AE33)</f>
        <v>645</v>
      </c>
      <c r="L33" s="371"/>
      <c r="M33" s="372"/>
      <c r="N33" s="366">
        <v>583</v>
      </c>
      <c r="O33" s="367"/>
      <c r="P33" s="368"/>
      <c r="Q33" s="366">
        <v>16</v>
      </c>
      <c r="R33" s="367"/>
      <c r="S33" s="368"/>
      <c r="T33" s="366">
        <v>30</v>
      </c>
      <c r="U33" s="367"/>
      <c r="V33" s="368"/>
      <c r="W33" s="366">
        <v>0</v>
      </c>
      <c r="X33" s="367"/>
      <c r="Y33" s="368"/>
      <c r="Z33" s="366">
        <v>7</v>
      </c>
      <c r="AA33" s="367"/>
      <c r="AB33" s="368"/>
      <c r="AC33" s="366">
        <v>9</v>
      </c>
      <c r="AD33" s="367"/>
      <c r="AE33" s="368"/>
      <c r="AF33" s="366">
        <v>0</v>
      </c>
      <c r="AG33" s="367"/>
      <c r="AH33" s="368"/>
      <c r="AI33" s="366">
        <v>1</v>
      </c>
      <c r="AJ33" s="367"/>
      <c r="AK33" s="368"/>
      <c r="AL33" s="366">
        <v>8</v>
      </c>
      <c r="AM33" s="367"/>
      <c r="AN33" s="368"/>
      <c r="AO33" s="366">
        <v>0</v>
      </c>
      <c r="AP33" s="367"/>
      <c r="AQ33" s="368"/>
      <c r="AR33" s="366">
        <v>654</v>
      </c>
      <c r="AS33" s="367"/>
      <c r="AT33" s="368"/>
    </row>
    <row r="34" spans="1:256" ht="15" customHeight="1">
      <c r="B34" s="80" t="s">
        <v>141</v>
      </c>
      <c r="C34" s="343"/>
      <c r="D34" s="343"/>
      <c r="E34" s="343"/>
      <c r="F34" s="343"/>
      <c r="G34" s="343"/>
      <c r="H34" s="370">
        <f t="shared" ref="H34:H35" si="1">SUM(K34,AF34,AI34,AL34)</f>
        <v>684</v>
      </c>
      <c r="I34" s="371"/>
      <c r="J34" s="372"/>
      <c r="K34" s="370">
        <f t="shared" ref="K34:K35" si="2">SUM(N34:AE34)</f>
        <v>675</v>
      </c>
      <c r="L34" s="371"/>
      <c r="M34" s="372"/>
      <c r="N34" s="366">
        <v>610</v>
      </c>
      <c r="O34" s="367"/>
      <c r="P34" s="368"/>
      <c r="Q34" s="366">
        <v>12</v>
      </c>
      <c r="R34" s="367"/>
      <c r="S34" s="368"/>
      <c r="T34" s="366">
        <v>40</v>
      </c>
      <c r="U34" s="367"/>
      <c r="V34" s="368"/>
      <c r="W34" s="366">
        <v>3</v>
      </c>
      <c r="X34" s="367"/>
      <c r="Y34" s="368"/>
      <c r="Z34" s="366">
        <v>6</v>
      </c>
      <c r="AA34" s="367"/>
      <c r="AB34" s="368"/>
      <c r="AC34" s="366">
        <v>4</v>
      </c>
      <c r="AD34" s="367"/>
      <c r="AE34" s="368"/>
      <c r="AF34" s="366">
        <v>0</v>
      </c>
      <c r="AG34" s="367"/>
      <c r="AH34" s="368"/>
      <c r="AI34" s="366">
        <v>2</v>
      </c>
      <c r="AJ34" s="367"/>
      <c r="AK34" s="368"/>
      <c r="AL34" s="366">
        <v>7</v>
      </c>
      <c r="AM34" s="367"/>
      <c r="AN34" s="368"/>
      <c r="AO34" s="366">
        <v>0</v>
      </c>
      <c r="AP34" s="367"/>
      <c r="AQ34" s="368"/>
      <c r="AR34" s="366">
        <v>633</v>
      </c>
      <c r="AS34" s="367"/>
      <c r="AT34" s="368"/>
    </row>
    <row r="35" spans="1:256" ht="15" customHeight="1">
      <c r="B35" s="80" t="s">
        <v>132</v>
      </c>
      <c r="C35" s="343"/>
      <c r="D35" s="343"/>
      <c r="E35" s="343"/>
      <c r="F35" s="343"/>
      <c r="G35" s="343"/>
      <c r="H35" s="370">
        <f t="shared" si="1"/>
        <v>687</v>
      </c>
      <c r="I35" s="371"/>
      <c r="J35" s="372"/>
      <c r="K35" s="370">
        <f t="shared" si="2"/>
        <v>685</v>
      </c>
      <c r="L35" s="371"/>
      <c r="M35" s="372"/>
      <c r="N35" s="366">
        <v>631</v>
      </c>
      <c r="O35" s="367"/>
      <c r="P35" s="368"/>
      <c r="Q35" s="366">
        <v>8</v>
      </c>
      <c r="R35" s="367"/>
      <c r="S35" s="368"/>
      <c r="T35" s="366">
        <v>37</v>
      </c>
      <c r="U35" s="367"/>
      <c r="V35" s="368"/>
      <c r="W35" s="366">
        <v>3</v>
      </c>
      <c r="X35" s="367"/>
      <c r="Y35" s="368"/>
      <c r="Z35" s="366">
        <v>5</v>
      </c>
      <c r="AA35" s="367"/>
      <c r="AB35" s="368"/>
      <c r="AC35" s="366">
        <v>1</v>
      </c>
      <c r="AD35" s="367"/>
      <c r="AE35" s="368"/>
      <c r="AF35" s="366">
        <v>0</v>
      </c>
      <c r="AG35" s="367"/>
      <c r="AH35" s="368"/>
      <c r="AI35" s="366">
        <v>0</v>
      </c>
      <c r="AJ35" s="367"/>
      <c r="AK35" s="368"/>
      <c r="AL35" s="366">
        <v>2</v>
      </c>
      <c r="AM35" s="367"/>
      <c r="AN35" s="368"/>
      <c r="AO35" s="366">
        <v>0</v>
      </c>
      <c r="AP35" s="367"/>
      <c r="AQ35" s="368"/>
      <c r="AR35" s="366">
        <v>647</v>
      </c>
      <c r="AS35" s="367"/>
      <c r="AT35" s="368"/>
    </row>
    <row r="36" spans="1:256" ht="15" customHeight="1">
      <c r="B36" s="187" t="s">
        <v>136</v>
      </c>
      <c r="C36" s="152"/>
      <c r="D36" s="152"/>
      <c r="E36" s="152"/>
      <c r="F36" s="152"/>
      <c r="G36" s="152"/>
      <c r="H36" s="397">
        <v>714</v>
      </c>
      <c r="I36" s="397"/>
      <c r="J36" s="398"/>
      <c r="K36" s="399">
        <v>704</v>
      </c>
      <c r="L36" s="397"/>
      <c r="M36" s="398"/>
      <c r="N36" s="293">
        <v>621</v>
      </c>
      <c r="O36" s="294"/>
      <c r="P36" s="295"/>
      <c r="Q36" s="293">
        <v>14</v>
      </c>
      <c r="R36" s="294"/>
      <c r="S36" s="295"/>
      <c r="T36" s="293">
        <v>50</v>
      </c>
      <c r="U36" s="294"/>
      <c r="V36" s="295"/>
      <c r="W36" s="293">
        <v>2</v>
      </c>
      <c r="X36" s="294"/>
      <c r="Y36" s="295"/>
      <c r="Z36" s="293">
        <v>9</v>
      </c>
      <c r="AA36" s="294"/>
      <c r="AB36" s="295"/>
      <c r="AC36" s="293">
        <v>8</v>
      </c>
      <c r="AD36" s="294"/>
      <c r="AE36" s="295"/>
      <c r="AF36" s="293">
        <v>0</v>
      </c>
      <c r="AG36" s="294"/>
      <c r="AH36" s="295"/>
      <c r="AI36" s="293">
        <v>1</v>
      </c>
      <c r="AJ36" s="294"/>
      <c r="AK36" s="295"/>
      <c r="AL36" s="293">
        <v>9</v>
      </c>
      <c r="AM36" s="294"/>
      <c r="AN36" s="295"/>
      <c r="AO36" s="293">
        <v>0</v>
      </c>
      <c r="AP36" s="294"/>
      <c r="AQ36" s="295"/>
      <c r="AR36" s="293">
        <v>646</v>
      </c>
      <c r="AS36" s="294"/>
      <c r="AT36" s="295"/>
    </row>
    <row r="37" spans="1:256" s="14" customFormat="1">
      <c r="V37" s="22"/>
      <c r="W37" s="22"/>
      <c r="X37" s="22"/>
      <c r="Y37" s="22"/>
      <c r="Z37" s="22"/>
      <c r="AA37" s="22"/>
      <c r="AC37" s="16"/>
      <c r="AD37" s="16"/>
      <c r="AE37" s="16"/>
      <c r="AF37" s="16"/>
      <c r="AG37" s="16"/>
      <c r="AH37" s="16"/>
      <c r="AI37" s="16"/>
      <c r="AJ37" s="16"/>
      <c r="AK37" s="16"/>
      <c r="AL37" s="321" t="s">
        <v>27</v>
      </c>
      <c r="AM37" s="321"/>
      <c r="AN37" s="321"/>
      <c r="AO37" s="321"/>
      <c r="AP37" s="321"/>
      <c r="AQ37" s="321"/>
      <c r="AR37" s="321"/>
      <c r="AS37" s="321"/>
      <c r="AT37" s="321"/>
    </row>
    <row r="38" spans="1:256">
      <c r="B38" s="373" t="s">
        <v>103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11"/>
      <c r="W38" s="11"/>
      <c r="X38" s="11"/>
      <c r="Y38" s="11"/>
      <c r="Z38" s="11"/>
      <c r="AA38" s="11"/>
      <c r="AB38" s="11"/>
      <c r="AC38" s="11"/>
      <c r="AD38" s="11"/>
    </row>
    <row r="39" spans="1:256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</sheetData>
  <mergeCells count="189">
    <mergeCell ref="AL37:AT37"/>
    <mergeCell ref="B38:U38"/>
    <mergeCell ref="H26:J31"/>
    <mergeCell ref="AF26:AH31"/>
    <mergeCell ref="AI26:AK31"/>
    <mergeCell ref="AL26:AN31"/>
    <mergeCell ref="AR26:AT31"/>
    <mergeCell ref="AO26:AQ29"/>
    <mergeCell ref="K27:M31"/>
    <mergeCell ref="AC27:AE31"/>
    <mergeCell ref="N28:P31"/>
    <mergeCell ref="Q28:S31"/>
    <mergeCell ref="T28:V31"/>
    <mergeCell ref="W28:Y31"/>
    <mergeCell ref="Z28:AB31"/>
    <mergeCell ref="AO30:AQ31"/>
    <mergeCell ref="AF35:AH35"/>
    <mergeCell ref="AI35:AK35"/>
    <mergeCell ref="AL35:AN35"/>
    <mergeCell ref="AO35:AQ35"/>
    <mergeCell ref="AR35:AT35"/>
    <mergeCell ref="B36:G36"/>
    <mergeCell ref="H36:J36"/>
    <mergeCell ref="K36:M36"/>
    <mergeCell ref="AO36:AQ36"/>
    <mergeCell ref="AR36:AT36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I33:AK33"/>
    <mergeCell ref="AL33:AN33"/>
    <mergeCell ref="AO33:AQ33"/>
    <mergeCell ref="AR33:AT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T32:V32"/>
    <mergeCell ref="W32:Y32"/>
    <mergeCell ref="Z32:AB32"/>
    <mergeCell ref="AC32:AE32"/>
    <mergeCell ref="AF32:AH32"/>
    <mergeCell ref="AF33:AH33"/>
    <mergeCell ref="AI32:AK32"/>
    <mergeCell ref="AL32:AN32"/>
    <mergeCell ref="AO32:AQ32"/>
    <mergeCell ref="AR32:AT32"/>
    <mergeCell ref="B28:G28"/>
    <mergeCell ref="B29:G29"/>
    <mergeCell ref="B30:G30"/>
    <mergeCell ref="B31:G31"/>
    <mergeCell ref="B32:G32"/>
    <mergeCell ref="H32:J32"/>
    <mergeCell ref="K32:M32"/>
    <mergeCell ref="N32:P32"/>
    <mergeCell ref="Q32:S32"/>
    <mergeCell ref="B20:L20"/>
    <mergeCell ref="M20:T20"/>
    <mergeCell ref="U20:AB20"/>
    <mergeCell ref="AC20:AJ20"/>
    <mergeCell ref="AK20:AR20"/>
    <mergeCell ref="A24:AS24"/>
    <mergeCell ref="B26:G26"/>
    <mergeCell ref="K26:AE26"/>
    <mergeCell ref="B27:G27"/>
    <mergeCell ref="N27:AB27"/>
    <mergeCell ref="I18:L18"/>
    <mergeCell ref="M18:T18"/>
    <mergeCell ref="U18:AB18"/>
    <mergeCell ref="AC18:AJ18"/>
    <mergeCell ref="AK18:AR18"/>
    <mergeCell ref="B19:L19"/>
    <mergeCell ref="M19:T19"/>
    <mergeCell ref="U19:AB19"/>
    <mergeCell ref="AC19:AJ19"/>
    <mergeCell ref="AK19:AR19"/>
    <mergeCell ref="B10:C18"/>
    <mergeCell ref="D10:H11"/>
    <mergeCell ref="D12:H13"/>
    <mergeCell ref="D14:H15"/>
    <mergeCell ref="D16:H18"/>
    <mergeCell ref="I16:L16"/>
    <mergeCell ref="M16:T16"/>
    <mergeCell ref="U16:AB16"/>
    <mergeCell ref="AC16:AJ16"/>
    <mergeCell ref="AK16:AR16"/>
    <mergeCell ref="I17:L17"/>
    <mergeCell ref="M17:T17"/>
    <mergeCell ref="U17:AB17"/>
    <mergeCell ref="AC17:AJ17"/>
    <mergeCell ref="AK17:AR17"/>
    <mergeCell ref="I14:L14"/>
    <mergeCell ref="M14:T14"/>
    <mergeCell ref="U14:AB14"/>
    <mergeCell ref="AC14:AJ14"/>
    <mergeCell ref="AK14:AR14"/>
    <mergeCell ref="I15:L15"/>
    <mergeCell ref="M15:T15"/>
    <mergeCell ref="U15:AB15"/>
    <mergeCell ref="AC15:AJ15"/>
    <mergeCell ref="AK15:AR15"/>
    <mergeCell ref="I12:L12"/>
    <mergeCell ref="M12:T12"/>
    <mergeCell ref="U12:AB12"/>
    <mergeCell ref="AC12:AJ12"/>
    <mergeCell ref="AK12:AR12"/>
    <mergeCell ref="I13:L13"/>
    <mergeCell ref="M13:T13"/>
    <mergeCell ref="U13:AB13"/>
    <mergeCell ref="AC13:AJ13"/>
    <mergeCell ref="AK13:AR13"/>
    <mergeCell ref="I10:L10"/>
    <mergeCell ref="M10:T10"/>
    <mergeCell ref="U10:AB10"/>
    <mergeCell ref="AC10:AJ10"/>
    <mergeCell ref="AK10:AR10"/>
    <mergeCell ref="I11:L11"/>
    <mergeCell ref="M11:T11"/>
    <mergeCell ref="U11:AB11"/>
    <mergeCell ref="AC11:AJ11"/>
    <mergeCell ref="AK11:AR11"/>
    <mergeCell ref="I7:L7"/>
    <mergeCell ref="M7:T7"/>
    <mergeCell ref="U7:AB7"/>
    <mergeCell ref="AC7:AJ7"/>
    <mergeCell ref="AK7:AR7"/>
    <mergeCell ref="B7:H9"/>
    <mergeCell ref="I8:L8"/>
    <mergeCell ref="M8:T8"/>
    <mergeCell ref="U8:AB8"/>
    <mergeCell ref="AC8:AJ8"/>
    <mergeCell ref="AK8:AR8"/>
    <mergeCell ref="I9:L9"/>
    <mergeCell ref="M9:T9"/>
    <mergeCell ref="U9:AB9"/>
    <mergeCell ref="AC9:AJ9"/>
    <mergeCell ref="AK9:AR9"/>
    <mergeCell ref="A2:AT2"/>
    <mergeCell ref="AH3:AR3"/>
    <mergeCell ref="B4:L4"/>
    <mergeCell ref="M4:T4"/>
    <mergeCell ref="U4:AB4"/>
    <mergeCell ref="AC4:AJ4"/>
    <mergeCell ref="AK4:AR4"/>
    <mergeCell ref="G5:L5"/>
    <mergeCell ref="M5:T5"/>
    <mergeCell ref="U5:AB5"/>
    <mergeCell ref="AC5:AJ5"/>
    <mergeCell ref="AK5:AR5"/>
    <mergeCell ref="B5:F6"/>
    <mergeCell ref="G6:L6"/>
    <mergeCell ref="M6:T6"/>
    <mergeCell ref="U6:AB6"/>
    <mergeCell ref="AC6:AJ6"/>
    <mergeCell ref="AK6:AR6"/>
  </mergeCells>
  <phoneticPr fontId="32"/>
  <pageMargins left="0.75138888888888899" right="0.75138888888888899" top="0.78680555555555598" bottom="0.78680555555555598" header="0.51041666666666696" footer="0"/>
  <pageSetup paperSize="9" scale="98" firstPageNumber="60" pageOrder="overThenDown" orientation="portrait" useFirstPageNumber="1" r:id="rId1"/>
  <headerFooter scaleWithDoc="0" alignWithMargins="0"/>
  <ignoredErrors>
    <ignoredError sqref="K32:M3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4"/>
  <sheetViews>
    <sheetView view="pageBreakPreview" zoomScaleNormal="81" zoomScaleSheetLayoutView="100" workbookViewId="0"/>
  </sheetViews>
  <sheetFormatPr defaultColWidth="1.875" defaultRowHeight="13.5"/>
  <cols>
    <col min="1" max="1" width="1.875" style="1" customWidth="1"/>
    <col min="2" max="36" width="1.875" style="1"/>
    <col min="37" max="37" width="2.125" style="1" customWidth="1"/>
    <col min="38" max="38" width="1.875" style="1"/>
    <col min="39" max="39" width="1.875" style="1" customWidth="1"/>
    <col min="40" max="16384" width="1.875" style="1"/>
  </cols>
  <sheetData>
    <row r="1" spans="1:52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10"/>
    </row>
    <row r="2" spans="1:52" s="2" customFormat="1" ht="15" customHeight="1">
      <c r="A2" s="329" t="s">
        <v>118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</row>
    <row r="3" spans="1:52" s="2" customFormat="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8"/>
      <c r="AA3" s="8"/>
      <c r="AB3" s="8"/>
      <c r="AC3" s="8"/>
      <c r="AD3" s="8"/>
      <c r="AE3" s="8"/>
      <c r="AF3" s="8"/>
      <c r="AG3" s="8"/>
      <c r="AH3" s="8"/>
      <c r="AI3" s="8"/>
      <c r="AJ3" s="6"/>
      <c r="AK3" s="6"/>
      <c r="AL3" s="6" t="s">
        <v>34</v>
      </c>
      <c r="AO3" s="6"/>
      <c r="AP3" s="12"/>
      <c r="AQ3" s="12"/>
      <c r="AR3" s="12"/>
    </row>
    <row r="4" spans="1:52" s="2" customFormat="1" ht="15" customHeight="1">
      <c r="A4" s="4"/>
      <c r="B4" s="177" t="s">
        <v>35</v>
      </c>
      <c r="C4" s="177"/>
      <c r="D4" s="177"/>
      <c r="E4" s="177"/>
      <c r="F4" s="177"/>
      <c r="G4" s="177"/>
      <c r="H4" s="177"/>
      <c r="I4" s="177"/>
      <c r="J4" s="177"/>
      <c r="K4" s="177"/>
      <c r="L4" s="226" t="s">
        <v>113</v>
      </c>
      <c r="M4" s="417"/>
      <c r="N4" s="417"/>
      <c r="O4" s="417"/>
      <c r="P4" s="417"/>
      <c r="Q4" s="417"/>
      <c r="R4" s="199"/>
      <c r="S4" s="226" t="s">
        <v>138</v>
      </c>
      <c r="T4" s="417"/>
      <c r="U4" s="417"/>
      <c r="V4" s="417"/>
      <c r="W4" s="417"/>
      <c r="X4" s="417"/>
      <c r="Y4" s="199"/>
      <c r="Z4" s="226" t="s">
        <v>123</v>
      </c>
      <c r="AA4" s="417"/>
      <c r="AB4" s="417"/>
      <c r="AC4" s="417"/>
      <c r="AD4" s="417"/>
      <c r="AE4" s="417"/>
      <c r="AF4" s="199"/>
      <c r="AG4" s="223" t="s">
        <v>133</v>
      </c>
      <c r="AH4" s="223"/>
      <c r="AI4" s="223"/>
      <c r="AJ4" s="223"/>
      <c r="AK4" s="223"/>
      <c r="AL4" s="223"/>
      <c r="AM4" s="223"/>
      <c r="AN4" s="223" t="s">
        <v>142</v>
      </c>
      <c r="AO4" s="223"/>
      <c r="AP4" s="223"/>
      <c r="AQ4" s="223"/>
      <c r="AR4" s="223"/>
      <c r="AS4" s="223"/>
      <c r="AT4" s="223"/>
    </row>
    <row r="5" spans="1:52" s="2" customFormat="1" ht="15" customHeight="1">
      <c r="A5" s="4"/>
      <c r="B5" s="178" t="s">
        <v>36</v>
      </c>
      <c r="C5" s="178"/>
      <c r="D5" s="178"/>
      <c r="E5" s="178"/>
      <c r="F5" s="178"/>
      <c r="G5" s="178"/>
      <c r="H5" s="178"/>
      <c r="I5" s="178"/>
      <c r="J5" s="178"/>
      <c r="K5" s="178"/>
      <c r="L5" s="206"/>
      <c r="M5" s="406"/>
      <c r="N5" s="406"/>
      <c r="O5" s="406"/>
      <c r="P5" s="406"/>
      <c r="Q5" s="406"/>
      <c r="R5" s="218"/>
      <c r="S5" s="206"/>
      <c r="T5" s="406"/>
      <c r="U5" s="406"/>
      <c r="V5" s="406"/>
      <c r="W5" s="406"/>
      <c r="X5" s="406"/>
      <c r="Y5" s="218"/>
      <c r="Z5" s="206"/>
      <c r="AA5" s="406"/>
      <c r="AB5" s="406"/>
      <c r="AC5" s="406"/>
      <c r="AD5" s="406"/>
      <c r="AE5" s="406"/>
      <c r="AF5" s="218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</row>
    <row r="6" spans="1:52" s="2" customFormat="1" ht="15" customHeight="1">
      <c r="A6" s="4"/>
      <c r="B6" s="268" t="s">
        <v>58</v>
      </c>
      <c r="C6" s="268"/>
      <c r="D6" s="268"/>
      <c r="E6" s="268"/>
      <c r="F6" s="268"/>
      <c r="G6" s="268"/>
      <c r="H6" s="268"/>
      <c r="I6" s="268"/>
      <c r="J6" s="268"/>
      <c r="K6" s="179"/>
      <c r="L6" s="421">
        <v>2</v>
      </c>
      <c r="M6" s="429"/>
      <c r="N6" s="429"/>
      <c r="O6" s="429"/>
      <c r="P6" s="429"/>
      <c r="Q6" s="429"/>
      <c r="R6" s="430"/>
      <c r="S6" s="421">
        <v>2</v>
      </c>
      <c r="T6" s="429"/>
      <c r="U6" s="429"/>
      <c r="V6" s="429"/>
      <c r="W6" s="429"/>
      <c r="X6" s="429"/>
      <c r="Y6" s="430"/>
      <c r="Z6" s="421">
        <v>2</v>
      </c>
      <c r="AA6" s="429"/>
      <c r="AB6" s="429"/>
      <c r="AC6" s="429"/>
      <c r="AD6" s="429"/>
      <c r="AE6" s="429"/>
      <c r="AF6" s="430"/>
      <c r="AG6" s="401">
        <v>2</v>
      </c>
      <c r="AH6" s="401"/>
      <c r="AI6" s="401"/>
      <c r="AJ6" s="401"/>
      <c r="AK6" s="401"/>
      <c r="AL6" s="401"/>
      <c r="AM6" s="315"/>
      <c r="AN6" s="401">
        <v>2</v>
      </c>
      <c r="AO6" s="401"/>
      <c r="AP6" s="401"/>
      <c r="AQ6" s="401"/>
      <c r="AR6" s="401"/>
      <c r="AS6" s="401"/>
      <c r="AT6" s="315"/>
    </row>
    <row r="7" spans="1:52" s="2" customFormat="1" ht="15" customHeight="1">
      <c r="A7" s="4"/>
      <c r="B7" s="412" t="s">
        <v>39</v>
      </c>
      <c r="C7" s="414"/>
      <c r="D7" s="422" t="s">
        <v>40</v>
      </c>
      <c r="E7" s="423"/>
      <c r="F7" s="423"/>
      <c r="G7" s="423"/>
      <c r="H7" s="423"/>
      <c r="I7" s="423"/>
      <c r="J7" s="423"/>
      <c r="K7" s="424"/>
      <c r="L7" s="403">
        <v>101</v>
      </c>
      <c r="M7" s="419"/>
      <c r="N7" s="419"/>
      <c r="O7" s="419"/>
      <c r="P7" s="419"/>
      <c r="Q7" s="419"/>
      <c r="R7" s="420"/>
      <c r="S7" s="403">
        <v>102</v>
      </c>
      <c r="T7" s="419"/>
      <c r="U7" s="419"/>
      <c r="V7" s="419"/>
      <c r="W7" s="419"/>
      <c r="X7" s="419"/>
      <c r="Y7" s="420"/>
      <c r="Z7" s="403">
        <v>102</v>
      </c>
      <c r="AA7" s="419"/>
      <c r="AB7" s="419"/>
      <c r="AC7" s="419"/>
      <c r="AD7" s="419"/>
      <c r="AE7" s="419"/>
      <c r="AF7" s="420"/>
      <c r="AG7" s="421">
        <v>99</v>
      </c>
      <c r="AH7" s="421"/>
      <c r="AI7" s="421"/>
      <c r="AJ7" s="421"/>
      <c r="AK7" s="421"/>
      <c r="AL7" s="421"/>
      <c r="AM7" s="307"/>
      <c r="AN7" s="421">
        <v>99</v>
      </c>
      <c r="AO7" s="421"/>
      <c r="AP7" s="421"/>
      <c r="AQ7" s="421"/>
      <c r="AR7" s="421"/>
      <c r="AS7" s="421"/>
      <c r="AT7" s="307"/>
    </row>
    <row r="8" spans="1:52" s="2" customFormat="1" ht="15" customHeight="1">
      <c r="A8" s="4"/>
      <c r="B8" s="412"/>
      <c r="C8" s="414"/>
      <c r="D8" s="422" t="s">
        <v>43</v>
      </c>
      <c r="E8" s="423"/>
      <c r="F8" s="423"/>
      <c r="G8" s="423"/>
      <c r="H8" s="423"/>
      <c r="I8" s="423"/>
      <c r="J8" s="423"/>
      <c r="K8" s="424"/>
      <c r="L8" s="403">
        <v>49</v>
      </c>
      <c r="M8" s="419"/>
      <c r="N8" s="419"/>
      <c r="O8" s="419"/>
      <c r="P8" s="419"/>
      <c r="Q8" s="419"/>
      <c r="R8" s="420"/>
      <c r="S8" s="403">
        <v>49</v>
      </c>
      <c r="T8" s="419"/>
      <c r="U8" s="419"/>
      <c r="V8" s="419"/>
      <c r="W8" s="419"/>
      <c r="X8" s="419"/>
      <c r="Y8" s="420"/>
      <c r="Z8" s="403">
        <v>46</v>
      </c>
      <c r="AA8" s="419"/>
      <c r="AB8" s="419"/>
      <c r="AC8" s="419"/>
      <c r="AD8" s="419"/>
      <c r="AE8" s="419"/>
      <c r="AF8" s="420"/>
      <c r="AG8" s="401">
        <v>46</v>
      </c>
      <c r="AH8" s="401"/>
      <c r="AI8" s="401"/>
      <c r="AJ8" s="401"/>
      <c r="AK8" s="401"/>
      <c r="AL8" s="401"/>
      <c r="AM8" s="315"/>
      <c r="AN8" s="401">
        <v>43</v>
      </c>
      <c r="AO8" s="401"/>
      <c r="AP8" s="401"/>
      <c r="AQ8" s="401"/>
      <c r="AR8" s="401"/>
      <c r="AS8" s="401"/>
      <c r="AT8" s="315"/>
    </row>
    <row r="9" spans="1:52" s="2" customFormat="1" ht="15" customHeight="1">
      <c r="A9" s="4"/>
      <c r="B9" s="415"/>
      <c r="C9" s="431"/>
      <c r="D9" s="408" t="s">
        <v>8</v>
      </c>
      <c r="E9" s="408"/>
      <c r="F9" s="408"/>
      <c r="G9" s="408"/>
      <c r="H9" s="408"/>
      <c r="I9" s="408"/>
      <c r="J9" s="408"/>
      <c r="K9" s="408"/>
      <c r="L9" s="409">
        <v>150</v>
      </c>
      <c r="M9" s="409"/>
      <c r="N9" s="409"/>
      <c r="O9" s="409"/>
      <c r="P9" s="409"/>
      <c r="Q9" s="409"/>
      <c r="R9" s="404"/>
      <c r="S9" s="409">
        <v>151</v>
      </c>
      <c r="T9" s="409"/>
      <c r="U9" s="409"/>
      <c r="V9" s="409"/>
      <c r="W9" s="409"/>
      <c r="X9" s="409"/>
      <c r="Y9" s="404"/>
      <c r="Z9" s="409">
        <v>148</v>
      </c>
      <c r="AA9" s="409"/>
      <c r="AB9" s="409"/>
      <c r="AC9" s="409"/>
      <c r="AD9" s="409"/>
      <c r="AE9" s="409"/>
      <c r="AF9" s="404"/>
      <c r="AG9" s="409">
        <v>145</v>
      </c>
      <c r="AH9" s="409"/>
      <c r="AI9" s="409"/>
      <c r="AJ9" s="409"/>
      <c r="AK9" s="409"/>
      <c r="AL9" s="409"/>
      <c r="AM9" s="404"/>
      <c r="AN9" s="409">
        <v>142</v>
      </c>
      <c r="AO9" s="409"/>
      <c r="AP9" s="409"/>
      <c r="AQ9" s="409"/>
      <c r="AR9" s="409"/>
      <c r="AS9" s="409"/>
      <c r="AT9" s="404"/>
      <c r="AZ9" s="67"/>
    </row>
    <row r="10" spans="1:52" s="2" customFormat="1" ht="15" customHeight="1">
      <c r="A10" s="4"/>
      <c r="B10" s="410" t="s">
        <v>72</v>
      </c>
      <c r="C10" s="411"/>
      <c r="D10" s="226" t="s">
        <v>126</v>
      </c>
      <c r="E10" s="417"/>
      <c r="F10" s="417"/>
      <c r="G10" s="417"/>
      <c r="H10" s="417"/>
      <c r="I10" s="417"/>
      <c r="J10" s="417"/>
      <c r="K10" s="199"/>
      <c r="L10" s="403">
        <v>710</v>
      </c>
      <c r="M10" s="403"/>
      <c r="N10" s="403"/>
      <c r="O10" s="403"/>
      <c r="P10" s="403"/>
      <c r="Q10" s="403"/>
      <c r="R10" s="403"/>
      <c r="S10" s="403">
        <v>675</v>
      </c>
      <c r="T10" s="403"/>
      <c r="U10" s="403"/>
      <c r="V10" s="403"/>
      <c r="W10" s="403"/>
      <c r="X10" s="403"/>
      <c r="Y10" s="308"/>
      <c r="Z10" s="403">
        <v>630</v>
      </c>
      <c r="AA10" s="403"/>
      <c r="AB10" s="403"/>
      <c r="AC10" s="403"/>
      <c r="AD10" s="403"/>
      <c r="AE10" s="403"/>
      <c r="AF10" s="403"/>
      <c r="AG10" s="403">
        <v>592</v>
      </c>
      <c r="AH10" s="403"/>
      <c r="AI10" s="403"/>
      <c r="AJ10" s="403"/>
      <c r="AK10" s="403"/>
      <c r="AL10" s="403"/>
      <c r="AM10" s="308"/>
      <c r="AN10" s="403">
        <v>572</v>
      </c>
      <c r="AO10" s="403"/>
      <c r="AP10" s="403"/>
      <c r="AQ10" s="403"/>
      <c r="AR10" s="403"/>
      <c r="AS10" s="403"/>
      <c r="AT10" s="308"/>
    </row>
    <row r="11" spans="1:52" s="2" customFormat="1" ht="15" customHeight="1">
      <c r="A11" s="4"/>
      <c r="B11" s="412"/>
      <c r="C11" s="413"/>
      <c r="D11" s="206" t="s">
        <v>42</v>
      </c>
      <c r="E11" s="406"/>
      <c r="F11" s="406"/>
      <c r="G11" s="406"/>
      <c r="H11" s="406"/>
      <c r="I11" s="406"/>
      <c r="J11" s="406"/>
      <c r="K11" s="218"/>
      <c r="L11" s="401">
        <v>896</v>
      </c>
      <c r="M11" s="401"/>
      <c r="N11" s="401"/>
      <c r="O11" s="401"/>
      <c r="P11" s="401"/>
      <c r="Q11" s="401"/>
      <c r="R11" s="401"/>
      <c r="S11" s="401">
        <v>867</v>
      </c>
      <c r="T11" s="401"/>
      <c r="U11" s="401"/>
      <c r="V11" s="401"/>
      <c r="W11" s="401"/>
      <c r="X11" s="401"/>
      <c r="Y11" s="315"/>
      <c r="Z11" s="401">
        <v>815</v>
      </c>
      <c r="AA11" s="401"/>
      <c r="AB11" s="401"/>
      <c r="AC11" s="401"/>
      <c r="AD11" s="401"/>
      <c r="AE11" s="401"/>
      <c r="AF11" s="401"/>
      <c r="AG11" s="401">
        <v>740</v>
      </c>
      <c r="AH11" s="401"/>
      <c r="AI11" s="401"/>
      <c r="AJ11" s="401"/>
      <c r="AK11" s="401"/>
      <c r="AL11" s="401"/>
      <c r="AM11" s="315"/>
      <c r="AN11" s="401">
        <v>639</v>
      </c>
      <c r="AO11" s="401"/>
      <c r="AP11" s="401"/>
      <c r="AQ11" s="401"/>
      <c r="AR11" s="401"/>
      <c r="AS11" s="401"/>
      <c r="AT11" s="315"/>
    </row>
    <row r="12" spans="1:52" s="2" customFormat="1" ht="15" customHeight="1">
      <c r="A12" s="4"/>
      <c r="B12" s="412"/>
      <c r="C12" s="413"/>
      <c r="D12" s="418" t="s">
        <v>8</v>
      </c>
      <c r="E12" s="418"/>
      <c r="F12" s="418"/>
      <c r="G12" s="418"/>
      <c r="H12" s="418"/>
      <c r="I12" s="418"/>
      <c r="J12" s="418"/>
      <c r="K12" s="418"/>
      <c r="L12" s="404">
        <v>1606</v>
      </c>
      <c r="M12" s="404"/>
      <c r="N12" s="404"/>
      <c r="O12" s="404"/>
      <c r="P12" s="404"/>
      <c r="Q12" s="404"/>
      <c r="R12" s="404"/>
      <c r="S12" s="404">
        <v>1542</v>
      </c>
      <c r="T12" s="404"/>
      <c r="U12" s="404"/>
      <c r="V12" s="404"/>
      <c r="W12" s="404"/>
      <c r="X12" s="404"/>
      <c r="Y12" s="404"/>
      <c r="Z12" s="404">
        <v>1445</v>
      </c>
      <c r="AA12" s="404"/>
      <c r="AB12" s="404"/>
      <c r="AC12" s="404"/>
      <c r="AD12" s="404"/>
      <c r="AE12" s="404"/>
      <c r="AF12" s="404"/>
      <c r="AG12" s="404">
        <v>1332</v>
      </c>
      <c r="AH12" s="404"/>
      <c r="AI12" s="404"/>
      <c r="AJ12" s="404"/>
      <c r="AK12" s="404"/>
      <c r="AL12" s="404"/>
      <c r="AM12" s="404"/>
      <c r="AN12" s="404">
        <v>1211</v>
      </c>
      <c r="AO12" s="404"/>
      <c r="AP12" s="404"/>
      <c r="AQ12" s="404"/>
      <c r="AR12" s="404"/>
      <c r="AS12" s="404"/>
      <c r="AT12" s="404"/>
    </row>
    <row r="13" spans="1:52" s="2" customFormat="1" ht="15" customHeight="1">
      <c r="A13" s="4"/>
      <c r="B13" s="412"/>
      <c r="C13" s="413"/>
      <c r="D13" s="400" t="s">
        <v>97</v>
      </c>
      <c r="E13" s="405"/>
      <c r="F13" s="405"/>
      <c r="G13" s="405"/>
      <c r="H13" s="405"/>
      <c r="I13" s="226" t="s">
        <v>127</v>
      </c>
      <c r="J13" s="226"/>
      <c r="K13" s="188"/>
      <c r="L13" s="401">
        <v>520</v>
      </c>
      <c r="M13" s="401"/>
      <c r="N13" s="401"/>
      <c r="O13" s="401"/>
      <c r="P13" s="401"/>
      <c r="Q13" s="401"/>
      <c r="R13" s="401"/>
      <c r="S13" s="401">
        <v>481</v>
      </c>
      <c r="T13" s="401"/>
      <c r="U13" s="401"/>
      <c r="V13" s="401"/>
      <c r="W13" s="401"/>
      <c r="X13" s="401"/>
      <c r="Y13" s="315"/>
      <c r="Z13" s="401">
        <v>434</v>
      </c>
      <c r="AA13" s="401"/>
      <c r="AB13" s="401"/>
      <c r="AC13" s="401"/>
      <c r="AD13" s="401"/>
      <c r="AE13" s="401"/>
      <c r="AF13" s="401"/>
      <c r="AG13" s="401">
        <v>380</v>
      </c>
      <c r="AH13" s="401"/>
      <c r="AI13" s="401"/>
      <c r="AJ13" s="401"/>
      <c r="AK13" s="401"/>
      <c r="AL13" s="401"/>
      <c r="AM13" s="315"/>
      <c r="AN13" s="401">
        <v>394</v>
      </c>
      <c r="AO13" s="401"/>
      <c r="AP13" s="401"/>
      <c r="AQ13" s="401"/>
      <c r="AR13" s="401"/>
      <c r="AS13" s="401"/>
      <c r="AT13" s="315"/>
    </row>
    <row r="14" spans="1:52" s="2" customFormat="1" ht="15" customHeight="1">
      <c r="A14" s="4"/>
      <c r="B14" s="412"/>
      <c r="C14" s="413"/>
      <c r="D14" s="400"/>
      <c r="E14" s="405"/>
      <c r="F14" s="405"/>
      <c r="G14" s="405"/>
      <c r="H14" s="405"/>
      <c r="I14" s="400" t="s">
        <v>128</v>
      </c>
      <c r="J14" s="405"/>
      <c r="K14" s="407"/>
      <c r="L14" s="401">
        <v>504</v>
      </c>
      <c r="M14" s="401"/>
      <c r="N14" s="401"/>
      <c r="O14" s="401"/>
      <c r="P14" s="401"/>
      <c r="Q14" s="401"/>
      <c r="R14" s="401"/>
      <c r="S14" s="401">
        <v>492</v>
      </c>
      <c r="T14" s="401"/>
      <c r="U14" s="401"/>
      <c r="V14" s="401"/>
      <c r="W14" s="401"/>
      <c r="X14" s="401"/>
      <c r="Y14" s="315"/>
      <c r="Z14" s="401">
        <v>462</v>
      </c>
      <c r="AA14" s="401"/>
      <c r="AB14" s="401"/>
      <c r="AC14" s="401"/>
      <c r="AD14" s="401"/>
      <c r="AE14" s="401"/>
      <c r="AF14" s="401"/>
      <c r="AG14" s="401">
        <v>417</v>
      </c>
      <c r="AH14" s="401"/>
      <c r="AI14" s="401"/>
      <c r="AJ14" s="401"/>
      <c r="AK14" s="401"/>
      <c r="AL14" s="401"/>
      <c r="AM14" s="315"/>
      <c r="AN14" s="401">
        <v>352</v>
      </c>
      <c r="AO14" s="401"/>
      <c r="AP14" s="401"/>
      <c r="AQ14" s="401"/>
      <c r="AR14" s="401"/>
      <c r="AS14" s="401"/>
      <c r="AT14" s="315"/>
    </row>
    <row r="15" spans="1:52" s="2" customFormat="1" ht="15" customHeight="1">
      <c r="A15" s="4"/>
      <c r="B15" s="412"/>
      <c r="C15" s="413"/>
      <c r="D15" s="206"/>
      <c r="E15" s="406"/>
      <c r="F15" s="406"/>
      <c r="G15" s="406"/>
      <c r="H15" s="406"/>
      <c r="I15" s="206" t="s">
        <v>129</v>
      </c>
      <c r="J15" s="206"/>
      <c r="K15" s="191"/>
      <c r="L15" s="401">
        <v>488</v>
      </c>
      <c r="M15" s="401"/>
      <c r="N15" s="401"/>
      <c r="O15" s="401"/>
      <c r="P15" s="401"/>
      <c r="Q15" s="401"/>
      <c r="R15" s="401"/>
      <c r="S15" s="401">
        <v>484</v>
      </c>
      <c r="T15" s="401"/>
      <c r="U15" s="401"/>
      <c r="V15" s="401"/>
      <c r="W15" s="401"/>
      <c r="X15" s="401"/>
      <c r="Y15" s="315"/>
      <c r="Z15" s="401">
        <v>476</v>
      </c>
      <c r="AA15" s="401"/>
      <c r="AB15" s="401"/>
      <c r="AC15" s="401"/>
      <c r="AD15" s="401"/>
      <c r="AE15" s="401"/>
      <c r="AF15" s="401"/>
      <c r="AG15" s="401">
        <v>451</v>
      </c>
      <c r="AH15" s="401"/>
      <c r="AI15" s="401"/>
      <c r="AJ15" s="401"/>
      <c r="AK15" s="401"/>
      <c r="AL15" s="401"/>
      <c r="AM15" s="315"/>
      <c r="AN15" s="401">
        <v>400</v>
      </c>
      <c r="AO15" s="401"/>
      <c r="AP15" s="401"/>
      <c r="AQ15" s="401"/>
      <c r="AR15" s="401"/>
      <c r="AS15" s="401"/>
      <c r="AT15" s="315"/>
    </row>
    <row r="16" spans="1:52" s="2" customFormat="1" ht="15" customHeight="1">
      <c r="A16" s="4"/>
      <c r="B16" s="412"/>
      <c r="C16" s="414"/>
      <c r="D16" s="400" t="s">
        <v>130</v>
      </c>
      <c r="E16" s="405"/>
      <c r="F16" s="405"/>
      <c r="G16" s="405"/>
      <c r="H16" s="407"/>
      <c r="I16" s="400" t="s">
        <v>127</v>
      </c>
      <c r="J16" s="400"/>
      <c r="K16" s="400"/>
      <c r="L16" s="403">
        <v>32</v>
      </c>
      <c r="M16" s="403"/>
      <c r="N16" s="403"/>
      <c r="O16" s="403"/>
      <c r="P16" s="403"/>
      <c r="Q16" s="403"/>
      <c r="R16" s="403"/>
      <c r="S16" s="403">
        <v>31</v>
      </c>
      <c r="T16" s="403"/>
      <c r="U16" s="403"/>
      <c r="V16" s="403"/>
      <c r="W16" s="403"/>
      <c r="X16" s="403"/>
      <c r="Y16" s="308"/>
      <c r="Z16" s="403">
        <v>23</v>
      </c>
      <c r="AA16" s="403"/>
      <c r="AB16" s="403"/>
      <c r="AC16" s="403"/>
      <c r="AD16" s="403"/>
      <c r="AE16" s="403"/>
      <c r="AF16" s="403"/>
      <c r="AG16" s="403">
        <v>34</v>
      </c>
      <c r="AH16" s="403"/>
      <c r="AI16" s="403"/>
      <c r="AJ16" s="403"/>
      <c r="AK16" s="403"/>
      <c r="AL16" s="403"/>
      <c r="AM16" s="308"/>
      <c r="AN16" s="403">
        <v>16</v>
      </c>
      <c r="AO16" s="403"/>
      <c r="AP16" s="403"/>
      <c r="AQ16" s="403"/>
      <c r="AR16" s="403"/>
      <c r="AS16" s="403"/>
      <c r="AT16" s="308"/>
    </row>
    <row r="17" spans="1:56" s="2" customFormat="1" ht="15" customHeight="1">
      <c r="A17" s="4"/>
      <c r="B17" s="412"/>
      <c r="C17" s="414"/>
      <c r="D17" s="400"/>
      <c r="E17" s="405"/>
      <c r="F17" s="405"/>
      <c r="G17" s="405"/>
      <c r="H17" s="407"/>
      <c r="I17" s="400" t="s">
        <v>128</v>
      </c>
      <c r="J17" s="400"/>
      <c r="K17" s="400"/>
      <c r="L17" s="401">
        <v>20</v>
      </c>
      <c r="M17" s="401"/>
      <c r="N17" s="401"/>
      <c r="O17" s="401"/>
      <c r="P17" s="401"/>
      <c r="Q17" s="401"/>
      <c r="R17" s="401"/>
      <c r="S17" s="401">
        <v>23</v>
      </c>
      <c r="T17" s="401"/>
      <c r="U17" s="401"/>
      <c r="V17" s="401"/>
      <c r="W17" s="401"/>
      <c r="X17" s="401"/>
      <c r="Y17" s="315"/>
      <c r="Z17" s="401">
        <v>23</v>
      </c>
      <c r="AA17" s="401"/>
      <c r="AB17" s="401"/>
      <c r="AC17" s="401"/>
      <c r="AD17" s="401"/>
      <c r="AE17" s="401"/>
      <c r="AF17" s="401"/>
      <c r="AG17" s="401">
        <v>16</v>
      </c>
      <c r="AH17" s="401"/>
      <c r="AI17" s="401"/>
      <c r="AJ17" s="401"/>
      <c r="AK17" s="401"/>
      <c r="AL17" s="401"/>
      <c r="AM17" s="315"/>
      <c r="AN17" s="401">
        <v>27</v>
      </c>
      <c r="AO17" s="401"/>
      <c r="AP17" s="401"/>
      <c r="AQ17" s="401"/>
      <c r="AR17" s="401"/>
      <c r="AS17" s="401"/>
      <c r="AT17" s="315"/>
    </row>
    <row r="18" spans="1:56" s="2" customFormat="1" ht="15" customHeight="1">
      <c r="A18" s="4"/>
      <c r="B18" s="412"/>
      <c r="C18" s="414"/>
      <c r="D18" s="400"/>
      <c r="E18" s="405"/>
      <c r="F18" s="405"/>
      <c r="G18" s="405"/>
      <c r="H18" s="407"/>
      <c r="I18" s="400" t="s">
        <v>129</v>
      </c>
      <c r="J18" s="400"/>
      <c r="K18" s="400"/>
      <c r="L18" s="401">
        <v>33</v>
      </c>
      <c r="M18" s="401"/>
      <c r="N18" s="401"/>
      <c r="O18" s="401"/>
      <c r="P18" s="401"/>
      <c r="Q18" s="401"/>
      <c r="R18" s="401"/>
      <c r="S18" s="401">
        <v>17</v>
      </c>
      <c r="T18" s="401"/>
      <c r="U18" s="401"/>
      <c r="V18" s="401"/>
      <c r="W18" s="401"/>
      <c r="X18" s="401"/>
      <c r="Y18" s="315"/>
      <c r="Z18" s="401">
        <v>22</v>
      </c>
      <c r="AA18" s="401"/>
      <c r="AB18" s="401"/>
      <c r="AC18" s="401"/>
      <c r="AD18" s="401"/>
      <c r="AE18" s="401"/>
      <c r="AF18" s="401"/>
      <c r="AG18" s="401">
        <v>21</v>
      </c>
      <c r="AH18" s="401"/>
      <c r="AI18" s="401"/>
      <c r="AJ18" s="401"/>
      <c r="AK18" s="401"/>
      <c r="AL18" s="401"/>
      <c r="AM18" s="315"/>
      <c r="AN18" s="401">
        <v>15</v>
      </c>
      <c r="AO18" s="401"/>
      <c r="AP18" s="401"/>
      <c r="AQ18" s="401"/>
      <c r="AR18" s="401"/>
      <c r="AS18" s="401"/>
      <c r="AT18" s="315"/>
    </row>
    <row r="19" spans="1:56" s="2" customFormat="1" ht="15" customHeight="1">
      <c r="A19" s="4"/>
      <c r="B19" s="415"/>
      <c r="C19" s="416"/>
      <c r="D19" s="206"/>
      <c r="E19" s="406"/>
      <c r="F19" s="406"/>
      <c r="G19" s="406"/>
      <c r="H19" s="218"/>
      <c r="I19" s="206" t="s">
        <v>131</v>
      </c>
      <c r="J19" s="206"/>
      <c r="K19" s="206"/>
      <c r="L19" s="402">
        <v>9</v>
      </c>
      <c r="M19" s="402"/>
      <c r="N19" s="402"/>
      <c r="O19" s="402"/>
      <c r="P19" s="402"/>
      <c r="Q19" s="402"/>
      <c r="R19" s="402"/>
      <c r="S19" s="402">
        <v>14</v>
      </c>
      <c r="T19" s="402"/>
      <c r="U19" s="402"/>
      <c r="V19" s="402"/>
      <c r="W19" s="402"/>
      <c r="X19" s="402"/>
      <c r="Y19" s="312"/>
      <c r="Z19" s="402">
        <v>5</v>
      </c>
      <c r="AA19" s="402"/>
      <c r="AB19" s="402"/>
      <c r="AC19" s="402"/>
      <c r="AD19" s="402"/>
      <c r="AE19" s="402"/>
      <c r="AF19" s="402"/>
      <c r="AG19" s="402">
        <v>13</v>
      </c>
      <c r="AH19" s="402"/>
      <c r="AI19" s="402"/>
      <c r="AJ19" s="402"/>
      <c r="AK19" s="402"/>
      <c r="AL19" s="402"/>
      <c r="AM19" s="312"/>
      <c r="AN19" s="402">
        <v>7</v>
      </c>
      <c r="AO19" s="402"/>
      <c r="AP19" s="402"/>
      <c r="AQ19" s="402"/>
      <c r="AR19" s="402"/>
      <c r="AS19" s="402"/>
      <c r="AT19" s="312"/>
    </row>
    <row r="20" spans="1:56" s="2" customFormat="1">
      <c r="A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  <c r="AO20" s="6"/>
      <c r="AQ20" s="6"/>
      <c r="AR20" s="6"/>
      <c r="AS20" s="6"/>
      <c r="AT20" s="7" t="s">
        <v>120</v>
      </c>
      <c r="AU20" s="6"/>
    </row>
    <row r="21" spans="1:56" s="2" customFormat="1">
      <c r="A21" s="4"/>
    </row>
    <row r="22" spans="1:56" s="2" customFormat="1" ht="12" customHeight="1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6"/>
      <c r="AQ22" s="12"/>
      <c r="AR22" s="12"/>
    </row>
    <row r="23" spans="1:56" s="2" customFormat="1" ht="15" customHeight="1">
      <c r="A23" s="74" t="s">
        <v>104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2"/>
    </row>
    <row r="24" spans="1:56" ht="12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428" t="s">
        <v>111</v>
      </c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</row>
    <row r="25" spans="1:56" ht="15" customHeight="1">
      <c r="B25" s="363"/>
      <c r="C25" s="364"/>
      <c r="D25" s="364"/>
      <c r="E25" s="364"/>
      <c r="F25" s="364"/>
      <c r="G25" s="364"/>
      <c r="H25" s="374" t="s">
        <v>8</v>
      </c>
      <c r="I25" s="374"/>
      <c r="J25" s="375"/>
      <c r="K25" s="375"/>
      <c r="L25" s="425" t="s">
        <v>88</v>
      </c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7"/>
      <c r="AB25" s="478" t="s">
        <v>105</v>
      </c>
      <c r="AC25" s="479"/>
      <c r="AD25" s="479"/>
      <c r="AE25" s="480"/>
      <c r="AF25" s="461" t="s">
        <v>106</v>
      </c>
      <c r="AG25" s="462"/>
      <c r="AH25" s="463"/>
      <c r="AI25" s="222" t="s">
        <v>90</v>
      </c>
      <c r="AJ25" s="470"/>
      <c r="AK25" s="471"/>
      <c r="AL25" s="478" t="s">
        <v>91</v>
      </c>
      <c r="AM25" s="479"/>
      <c r="AN25" s="480"/>
      <c r="AO25" s="478" t="s">
        <v>107</v>
      </c>
      <c r="AP25" s="479"/>
      <c r="AQ25" s="480"/>
      <c r="AR25" s="478" t="s">
        <v>135</v>
      </c>
      <c r="AS25" s="479"/>
      <c r="AT25" s="479"/>
      <c r="AU25" s="480"/>
    </row>
    <row r="26" spans="1:56" s="2" customFormat="1" ht="15" customHeight="1">
      <c r="B26" s="365" t="s">
        <v>94</v>
      </c>
      <c r="C26" s="365"/>
      <c r="D26" s="365"/>
      <c r="E26" s="365"/>
      <c r="F26" s="365"/>
      <c r="G26" s="365"/>
      <c r="H26" s="374"/>
      <c r="I26" s="374"/>
      <c r="J26" s="375"/>
      <c r="K26" s="375"/>
      <c r="L26" s="375" t="s">
        <v>8</v>
      </c>
      <c r="M26" s="375"/>
      <c r="N26" s="375"/>
      <c r="O26" s="375"/>
      <c r="P26" s="375" t="s">
        <v>108</v>
      </c>
      <c r="Q26" s="375"/>
      <c r="R26" s="375"/>
      <c r="S26" s="375"/>
      <c r="T26" s="219" t="s">
        <v>109</v>
      </c>
      <c r="U26" s="219"/>
      <c r="V26" s="219"/>
      <c r="W26" s="219"/>
      <c r="X26" s="386" t="s">
        <v>110</v>
      </c>
      <c r="Y26" s="387"/>
      <c r="Z26" s="387"/>
      <c r="AA26" s="488"/>
      <c r="AB26" s="481"/>
      <c r="AC26" s="482"/>
      <c r="AD26" s="482"/>
      <c r="AE26" s="483"/>
      <c r="AF26" s="464"/>
      <c r="AG26" s="465"/>
      <c r="AH26" s="466"/>
      <c r="AI26" s="472"/>
      <c r="AJ26" s="473"/>
      <c r="AK26" s="474"/>
      <c r="AL26" s="481"/>
      <c r="AM26" s="482"/>
      <c r="AN26" s="483"/>
      <c r="AO26" s="481"/>
      <c r="AP26" s="482"/>
      <c r="AQ26" s="483"/>
      <c r="AR26" s="481"/>
      <c r="AS26" s="482"/>
      <c r="AT26" s="482"/>
      <c r="AU26" s="483"/>
    </row>
    <row r="27" spans="1:56" ht="15" customHeight="1">
      <c r="B27" s="282"/>
      <c r="C27" s="282"/>
      <c r="D27" s="282"/>
      <c r="E27" s="282"/>
      <c r="F27" s="282"/>
      <c r="G27" s="282"/>
      <c r="H27" s="374"/>
      <c r="I27" s="374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219"/>
      <c r="U27" s="219"/>
      <c r="V27" s="219"/>
      <c r="W27" s="219"/>
      <c r="X27" s="388"/>
      <c r="Y27" s="389"/>
      <c r="Z27" s="389"/>
      <c r="AA27" s="390"/>
      <c r="AB27" s="481"/>
      <c r="AC27" s="482"/>
      <c r="AD27" s="482"/>
      <c r="AE27" s="483"/>
      <c r="AF27" s="464"/>
      <c r="AG27" s="465"/>
      <c r="AH27" s="466"/>
      <c r="AI27" s="472"/>
      <c r="AJ27" s="473"/>
      <c r="AK27" s="474"/>
      <c r="AL27" s="481"/>
      <c r="AM27" s="482"/>
      <c r="AN27" s="483"/>
      <c r="AO27" s="481"/>
      <c r="AP27" s="482"/>
      <c r="AQ27" s="483"/>
      <c r="AR27" s="481"/>
      <c r="AS27" s="482"/>
      <c r="AT27" s="482"/>
      <c r="AU27" s="483"/>
    </row>
    <row r="28" spans="1:56" s="2" customFormat="1" ht="15" customHeight="1">
      <c r="B28" s="282"/>
      <c r="C28" s="282"/>
      <c r="D28" s="282"/>
      <c r="E28" s="282"/>
      <c r="F28" s="282"/>
      <c r="G28" s="282"/>
      <c r="H28" s="374"/>
      <c r="I28" s="374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219"/>
      <c r="U28" s="219"/>
      <c r="V28" s="219"/>
      <c r="W28" s="219"/>
      <c r="X28" s="388"/>
      <c r="Y28" s="389"/>
      <c r="Z28" s="389"/>
      <c r="AA28" s="390"/>
      <c r="AB28" s="481"/>
      <c r="AC28" s="482"/>
      <c r="AD28" s="482"/>
      <c r="AE28" s="483"/>
      <c r="AF28" s="464"/>
      <c r="AG28" s="465"/>
      <c r="AH28" s="466"/>
      <c r="AI28" s="472"/>
      <c r="AJ28" s="473"/>
      <c r="AK28" s="474"/>
      <c r="AL28" s="481"/>
      <c r="AM28" s="482"/>
      <c r="AN28" s="483"/>
      <c r="AO28" s="484"/>
      <c r="AP28" s="485"/>
      <c r="AQ28" s="486"/>
      <c r="AR28" s="481"/>
      <c r="AS28" s="482"/>
      <c r="AT28" s="482"/>
      <c r="AU28" s="483"/>
    </row>
    <row r="29" spans="1:56" ht="15" customHeight="1">
      <c r="B29" s="369" t="s">
        <v>112</v>
      </c>
      <c r="C29" s="369"/>
      <c r="D29" s="369"/>
      <c r="E29" s="369"/>
      <c r="F29" s="369"/>
      <c r="G29" s="369"/>
      <c r="H29" s="374"/>
      <c r="I29" s="374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219"/>
      <c r="U29" s="219"/>
      <c r="V29" s="219"/>
      <c r="W29" s="219"/>
      <c r="X29" s="388"/>
      <c r="Y29" s="389"/>
      <c r="Z29" s="389"/>
      <c r="AA29" s="390"/>
      <c r="AB29" s="481"/>
      <c r="AC29" s="482"/>
      <c r="AD29" s="482"/>
      <c r="AE29" s="483"/>
      <c r="AF29" s="464"/>
      <c r="AG29" s="465"/>
      <c r="AH29" s="466"/>
      <c r="AI29" s="472"/>
      <c r="AJ29" s="473"/>
      <c r="AK29" s="474"/>
      <c r="AL29" s="481"/>
      <c r="AM29" s="482"/>
      <c r="AN29" s="483"/>
      <c r="AO29" s="320" t="s">
        <v>102</v>
      </c>
      <c r="AP29" s="321"/>
      <c r="AQ29" s="321"/>
      <c r="AR29" s="481"/>
      <c r="AS29" s="482"/>
      <c r="AT29" s="482"/>
      <c r="AU29" s="483"/>
    </row>
    <row r="30" spans="1:56" ht="15" customHeight="1">
      <c r="B30" s="142"/>
      <c r="C30" s="142"/>
      <c r="D30" s="142"/>
      <c r="E30" s="142"/>
      <c r="F30" s="142"/>
      <c r="G30" s="142"/>
      <c r="H30" s="374"/>
      <c r="I30" s="374"/>
      <c r="J30" s="375"/>
      <c r="K30" s="375"/>
      <c r="L30" s="487"/>
      <c r="M30" s="487"/>
      <c r="N30" s="487"/>
      <c r="O30" s="487"/>
      <c r="P30" s="375"/>
      <c r="Q30" s="375"/>
      <c r="R30" s="375"/>
      <c r="S30" s="375"/>
      <c r="T30" s="219"/>
      <c r="U30" s="219"/>
      <c r="V30" s="219"/>
      <c r="W30" s="219"/>
      <c r="X30" s="391"/>
      <c r="Y30" s="392"/>
      <c r="Z30" s="392"/>
      <c r="AA30" s="393"/>
      <c r="AB30" s="484"/>
      <c r="AC30" s="485"/>
      <c r="AD30" s="485"/>
      <c r="AE30" s="486"/>
      <c r="AF30" s="467"/>
      <c r="AG30" s="468"/>
      <c r="AH30" s="469"/>
      <c r="AI30" s="475"/>
      <c r="AJ30" s="476"/>
      <c r="AK30" s="477"/>
      <c r="AL30" s="484"/>
      <c r="AM30" s="485"/>
      <c r="AN30" s="486"/>
      <c r="AO30" s="150"/>
      <c r="AP30" s="151"/>
      <c r="AQ30" s="151"/>
      <c r="AR30" s="484"/>
      <c r="AS30" s="485"/>
      <c r="AT30" s="485"/>
      <c r="AU30" s="486"/>
      <c r="BD30" s="10"/>
    </row>
    <row r="31" spans="1:56" ht="15" customHeight="1">
      <c r="B31" s="80" t="s">
        <v>113</v>
      </c>
      <c r="C31" s="343"/>
      <c r="D31" s="343"/>
      <c r="E31" s="343"/>
      <c r="F31" s="343"/>
      <c r="G31" s="321"/>
      <c r="H31" s="435">
        <f t="shared" ref="H31" si="0">SUM(L31,AB31,AF31,AI31,AL31)</f>
        <v>523</v>
      </c>
      <c r="I31" s="436"/>
      <c r="J31" s="436"/>
      <c r="K31" s="437"/>
      <c r="L31" s="435">
        <f t="shared" ref="L31:L32" si="1">SUM(P31,T31,X31)</f>
        <v>183</v>
      </c>
      <c r="M31" s="436"/>
      <c r="N31" s="436"/>
      <c r="O31" s="437"/>
      <c r="P31" s="433">
        <v>143</v>
      </c>
      <c r="Q31" s="433"/>
      <c r="R31" s="433"/>
      <c r="S31" s="434"/>
      <c r="T31" s="432">
        <v>40</v>
      </c>
      <c r="U31" s="433"/>
      <c r="V31" s="433"/>
      <c r="W31" s="434"/>
      <c r="X31" s="432">
        <v>0</v>
      </c>
      <c r="Y31" s="433"/>
      <c r="Z31" s="433"/>
      <c r="AA31" s="434"/>
      <c r="AB31" s="438">
        <v>189</v>
      </c>
      <c r="AC31" s="439"/>
      <c r="AD31" s="439"/>
      <c r="AE31" s="440"/>
      <c r="AF31" s="432">
        <v>6</v>
      </c>
      <c r="AG31" s="433"/>
      <c r="AH31" s="434"/>
      <c r="AI31" s="432">
        <v>113</v>
      </c>
      <c r="AJ31" s="433"/>
      <c r="AK31" s="434"/>
      <c r="AL31" s="432">
        <v>32</v>
      </c>
      <c r="AM31" s="433"/>
      <c r="AN31" s="434"/>
      <c r="AO31" s="432">
        <v>0</v>
      </c>
      <c r="AP31" s="433"/>
      <c r="AQ31" s="434"/>
      <c r="AR31" s="441"/>
      <c r="AS31" s="442"/>
      <c r="AT31" s="442"/>
      <c r="AU31" s="443"/>
    </row>
    <row r="32" spans="1:56" ht="15" customHeight="1">
      <c r="B32" s="320" t="s">
        <v>138</v>
      </c>
      <c r="C32" s="321"/>
      <c r="D32" s="321"/>
      <c r="E32" s="321"/>
      <c r="F32" s="321"/>
      <c r="G32" s="321"/>
      <c r="H32" s="444">
        <f>SUM(L32,AB32,AF32,AI32,AL32)</f>
        <v>512</v>
      </c>
      <c r="I32" s="445"/>
      <c r="J32" s="445"/>
      <c r="K32" s="446"/>
      <c r="L32" s="444">
        <f t="shared" si="1"/>
        <v>201</v>
      </c>
      <c r="M32" s="445"/>
      <c r="N32" s="445"/>
      <c r="O32" s="446"/>
      <c r="P32" s="433">
        <v>167</v>
      </c>
      <c r="Q32" s="433"/>
      <c r="R32" s="433"/>
      <c r="S32" s="434"/>
      <c r="T32" s="432">
        <v>34</v>
      </c>
      <c r="U32" s="433"/>
      <c r="V32" s="433"/>
      <c r="W32" s="434"/>
      <c r="X32" s="432">
        <v>0</v>
      </c>
      <c r="Y32" s="433"/>
      <c r="Z32" s="433"/>
      <c r="AA32" s="434"/>
      <c r="AB32" s="438">
        <v>180</v>
      </c>
      <c r="AC32" s="439"/>
      <c r="AD32" s="439"/>
      <c r="AE32" s="440"/>
      <c r="AF32" s="432">
        <v>5</v>
      </c>
      <c r="AG32" s="433"/>
      <c r="AH32" s="434"/>
      <c r="AI32" s="432">
        <v>107</v>
      </c>
      <c r="AJ32" s="433"/>
      <c r="AK32" s="434"/>
      <c r="AL32" s="432">
        <v>19</v>
      </c>
      <c r="AM32" s="433"/>
      <c r="AN32" s="434"/>
      <c r="AO32" s="432">
        <v>0</v>
      </c>
      <c r="AP32" s="433"/>
      <c r="AQ32" s="434"/>
      <c r="AR32" s="447">
        <v>39.299999999999997</v>
      </c>
      <c r="AS32" s="448"/>
      <c r="AT32" s="448"/>
      <c r="AU32" s="449"/>
      <c r="AV32" s="73"/>
    </row>
    <row r="33" spans="2:59" ht="15" customHeight="1">
      <c r="B33" s="320" t="s">
        <v>123</v>
      </c>
      <c r="C33" s="321"/>
      <c r="D33" s="321"/>
      <c r="E33" s="321"/>
      <c r="F33" s="321"/>
      <c r="G33" s="321"/>
      <c r="H33" s="444">
        <f>SUM(L33,AB33,AF33,AI33,AL33)</f>
        <v>506</v>
      </c>
      <c r="I33" s="445"/>
      <c r="J33" s="445"/>
      <c r="K33" s="446"/>
      <c r="L33" s="444">
        <f>SUM(P33,T33,X33)</f>
        <v>191</v>
      </c>
      <c r="M33" s="445"/>
      <c r="N33" s="445"/>
      <c r="O33" s="446"/>
      <c r="P33" s="433">
        <v>147</v>
      </c>
      <c r="Q33" s="433"/>
      <c r="R33" s="433"/>
      <c r="S33" s="434"/>
      <c r="T33" s="432">
        <v>44</v>
      </c>
      <c r="U33" s="433"/>
      <c r="V33" s="433"/>
      <c r="W33" s="434"/>
      <c r="X33" s="432">
        <v>0</v>
      </c>
      <c r="Y33" s="433"/>
      <c r="Z33" s="433"/>
      <c r="AA33" s="434"/>
      <c r="AB33" s="438">
        <v>171</v>
      </c>
      <c r="AC33" s="439"/>
      <c r="AD33" s="439"/>
      <c r="AE33" s="440"/>
      <c r="AF33" s="432">
        <v>2</v>
      </c>
      <c r="AG33" s="433"/>
      <c r="AH33" s="434"/>
      <c r="AI33" s="432">
        <v>134</v>
      </c>
      <c r="AJ33" s="433"/>
      <c r="AK33" s="434"/>
      <c r="AL33" s="432">
        <v>8</v>
      </c>
      <c r="AM33" s="433"/>
      <c r="AN33" s="434"/>
      <c r="AO33" s="432">
        <v>0</v>
      </c>
      <c r="AP33" s="433"/>
      <c r="AQ33" s="434"/>
      <c r="AR33" s="450">
        <v>37.700000000000003</v>
      </c>
      <c r="AS33" s="451"/>
      <c r="AT33" s="451"/>
      <c r="AU33" s="452"/>
      <c r="BG33" s="10"/>
    </row>
    <row r="34" spans="2:59" ht="15" customHeight="1">
      <c r="B34" s="453" t="s">
        <v>133</v>
      </c>
      <c r="C34" s="454"/>
      <c r="D34" s="454"/>
      <c r="E34" s="454"/>
      <c r="F34" s="454"/>
      <c r="G34" s="454"/>
      <c r="H34" s="455">
        <f>SUM(L34,AB34,AF34,AI34,AL34)</f>
        <v>481</v>
      </c>
      <c r="I34" s="456"/>
      <c r="J34" s="456"/>
      <c r="K34" s="457"/>
      <c r="L34" s="455">
        <f>SUM(P34,T34,X34)</f>
        <v>163</v>
      </c>
      <c r="M34" s="456"/>
      <c r="N34" s="456"/>
      <c r="O34" s="457"/>
      <c r="P34" s="433">
        <v>131</v>
      </c>
      <c r="Q34" s="433"/>
      <c r="R34" s="433"/>
      <c r="S34" s="434"/>
      <c r="T34" s="432">
        <v>32</v>
      </c>
      <c r="U34" s="433"/>
      <c r="V34" s="433"/>
      <c r="W34" s="434"/>
      <c r="X34" s="432">
        <v>0</v>
      </c>
      <c r="Y34" s="433"/>
      <c r="Z34" s="433"/>
      <c r="AA34" s="434"/>
      <c r="AB34" s="438">
        <v>193</v>
      </c>
      <c r="AC34" s="439"/>
      <c r="AD34" s="439"/>
      <c r="AE34" s="440"/>
      <c r="AF34" s="432">
        <v>4</v>
      </c>
      <c r="AG34" s="433"/>
      <c r="AH34" s="434"/>
      <c r="AI34" s="432">
        <v>114</v>
      </c>
      <c r="AJ34" s="433"/>
      <c r="AK34" s="434"/>
      <c r="AL34" s="432">
        <v>7</v>
      </c>
      <c r="AM34" s="433"/>
      <c r="AN34" s="434"/>
      <c r="AO34" s="432">
        <v>0</v>
      </c>
      <c r="AP34" s="433"/>
      <c r="AQ34" s="434"/>
      <c r="AR34" s="450">
        <v>33.9</v>
      </c>
      <c r="AS34" s="451"/>
      <c r="AT34" s="451"/>
      <c r="AU34" s="452"/>
    </row>
    <row r="35" spans="2:59" ht="15" customHeight="1">
      <c r="B35" s="489" t="s">
        <v>142</v>
      </c>
      <c r="C35" s="490"/>
      <c r="D35" s="490"/>
      <c r="E35" s="490"/>
      <c r="F35" s="490"/>
      <c r="G35" s="490"/>
      <c r="H35" s="491">
        <f>SUM(L35,AB35,AF35,AI35,AL35)</f>
        <v>471</v>
      </c>
      <c r="I35" s="492"/>
      <c r="J35" s="492"/>
      <c r="K35" s="493"/>
      <c r="L35" s="491">
        <f>SUM(P35,T35,X35)</f>
        <v>181</v>
      </c>
      <c r="M35" s="492"/>
      <c r="N35" s="492"/>
      <c r="O35" s="493"/>
      <c r="P35" s="433">
        <v>162</v>
      </c>
      <c r="Q35" s="433"/>
      <c r="R35" s="433"/>
      <c r="S35" s="434"/>
      <c r="T35" s="432">
        <v>19</v>
      </c>
      <c r="U35" s="433"/>
      <c r="V35" s="433"/>
      <c r="W35" s="434"/>
      <c r="X35" s="432">
        <v>0</v>
      </c>
      <c r="Y35" s="433"/>
      <c r="Z35" s="433"/>
      <c r="AA35" s="434"/>
      <c r="AB35" s="438">
        <v>176</v>
      </c>
      <c r="AC35" s="439"/>
      <c r="AD35" s="439"/>
      <c r="AE35" s="440"/>
      <c r="AF35" s="432">
        <v>1</v>
      </c>
      <c r="AG35" s="433"/>
      <c r="AH35" s="434"/>
      <c r="AI35" s="432">
        <v>104</v>
      </c>
      <c r="AJ35" s="433"/>
      <c r="AK35" s="434"/>
      <c r="AL35" s="432">
        <v>9</v>
      </c>
      <c r="AM35" s="433"/>
      <c r="AN35" s="434"/>
      <c r="AO35" s="432">
        <v>0</v>
      </c>
      <c r="AP35" s="433"/>
      <c r="AQ35" s="434"/>
      <c r="AR35" s="458">
        <v>38.4</v>
      </c>
      <c r="AS35" s="459"/>
      <c r="AT35" s="459"/>
      <c r="AU35" s="460"/>
    </row>
    <row r="36" spans="2:59">
      <c r="P36" s="65"/>
      <c r="Q36" s="65"/>
      <c r="R36" s="65"/>
      <c r="S36" s="65"/>
      <c r="T36" s="65"/>
      <c r="U36" s="65"/>
      <c r="V36" s="65"/>
      <c r="W36" s="66"/>
      <c r="X36" s="66"/>
      <c r="Y36" s="66"/>
      <c r="Z36" s="66"/>
      <c r="AA36" s="66"/>
      <c r="AB36" s="66"/>
      <c r="AC36" s="66"/>
      <c r="AD36" s="6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5"/>
      <c r="AP36" s="65"/>
      <c r="AQ36" s="65"/>
      <c r="AR36" s="6"/>
      <c r="AS36" s="7"/>
      <c r="AT36" s="10"/>
      <c r="AU36" s="7" t="s">
        <v>121</v>
      </c>
    </row>
    <row r="37" spans="2:59" ht="12" customHeight="1">
      <c r="B37" s="373" t="s">
        <v>103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9"/>
      <c r="W37" s="11"/>
      <c r="X37" s="11"/>
      <c r="Y37" s="11"/>
      <c r="Z37" s="11"/>
      <c r="AA37" s="11"/>
      <c r="AB37" s="11"/>
      <c r="AC37" s="11"/>
      <c r="AS37" s="7"/>
      <c r="AT37" s="10"/>
      <c r="AU37" s="10"/>
    </row>
    <row r="38" spans="2:59" s="2" customFormat="1" ht="12" customHeight="1">
      <c r="C38" s="10"/>
      <c r="D38" s="10"/>
      <c r="E38" s="10"/>
      <c r="F38" s="10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2"/>
      <c r="AT38" s="12"/>
    </row>
    <row r="39" spans="2:59">
      <c r="AT39" s="10"/>
    </row>
    <row r="40" spans="2:59">
      <c r="AT40" s="10"/>
    </row>
    <row r="41" spans="2:59">
      <c r="AT41" s="10"/>
    </row>
    <row r="42" spans="2:59">
      <c r="AT42" s="10"/>
    </row>
    <row r="43" spans="2:59">
      <c r="AT43" s="10"/>
    </row>
    <row r="44" spans="2:59">
      <c r="AT44" s="10"/>
    </row>
  </sheetData>
  <mergeCells count="178">
    <mergeCell ref="B37:U37"/>
    <mergeCell ref="AF25:AH30"/>
    <mergeCell ref="AI25:AK30"/>
    <mergeCell ref="AL25:AN30"/>
    <mergeCell ref="AO29:AQ30"/>
    <mergeCell ref="AO25:AQ28"/>
    <mergeCell ref="H25:K30"/>
    <mergeCell ref="AB25:AE30"/>
    <mergeCell ref="AR25:AU30"/>
    <mergeCell ref="L26:O30"/>
    <mergeCell ref="P26:S30"/>
    <mergeCell ref="T26:W30"/>
    <mergeCell ref="X26:AA30"/>
    <mergeCell ref="B35:G35"/>
    <mergeCell ref="H35:K35"/>
    <mergeCell ref="L35:O35"/>
    <mergeCell ref="P35:S35"/>
    <mergeCell ref="T35:W35"/>
    <mergeCell ref="X35:AA35"/>
    <mergeCell ref="AB35:AE35"/>
    <mergeCell ref="AF35:AH35"/>
    <mergeCell ref="AI35:AK35"/>
    <mergeCell ref="AL33:AN33"/>
    <mergeCell ref="AL35:AN35"/>
    <mergeCell ref="AO35:AQ35"/>
    <mergeCell ref="AR33:AU33"/>
    <mergeCell ref="B34:G34"/>
    <mergeCell ref="H34:K34"/>
    <mergeCell ref="L34:O34"/>
    <mergeCell ref="P34:S34"/>
    <mergeCell ref="T34:W34"/>
    <mergeCell ref="X34:AA34"/>
    <mergeCell ref="AB34:AE34"/>
    <mergeCell ref="AF34:AH34"/>
    <mergeCell ref="AI34:AK34"/>
    <mergeCell ref="AL34:AN34"/>
    <mergeCell ref="AO34:AQ34"/>
    <mergeCell ref="AR34:AU34"/>
    <mergeCell ref="B33:G33"/>
    <mergeCell ref="H33:K33"/>
    <mergeCell ref="L33:O33"/>
    <mergeCell ref="P33:S33"/>
    <mergeCell ref="T33:W33"/>
    <mergeCell ref="X33:AA33"/>
    <mergeCell ref="AB33:AE33"/>
    <mergeCell ref="AF33:AH33"/>
    <mergeCell ref="AR35:AU35"/>
    <mergeCell ref="AI33:AK33"/>
    <mergeCell ref="AR31:AU31"/>
    <mergeCell ref="B32:G32"/>
    <mergeCell ref="H32:K32"/>
    <mergeCell ref="L32:O32"/>
    <mergeCell ref="P32:S32"/>
    <mergeCell ref="T32:W32"/>
    <mergeCell ref="X32:AA32"/>
    <mergeCell ref="AB32:AE32"/>
    <mergeCell ref="AF32:AH32"/>
    <mergeCell ref="AI32:AK32"/>
    <mergeCell ref="AL32:AN32"/>
    <mergeCell ref="AO32:AQ32"/>
    <mergeCell ref="AR32:AU32"/>
    <mergeCell ref="AO33:AQ33"/>
    <mergeCell ref="B30:G30"/>
    <mergeCell ref="B31:G31"/>
    <mergeCell ref="H31:K31"/>
    <mergeCell ref="L31:O31"/>
    <mergeCell ref="P31:S31"/>
    <mergeCell ref="T31:W31"/>
    <mergeCell ref="X31:AA31"/>
    <mergeCell ref="AB31:AE31"/>
    <mergeCell ref="AF31:AH31"/>
    <mergeCell ref="AI31:AK31"/>
    <mergeCell ref="AL31:AN31"/>
    <mergeCell ref="AO31:AQ31"/>
    <mergeCell ref="A2:AU2"/>
    <mergeCell ref="A23:AS23"/>
    <mergeCell ref="B25:G25"/>
    <mergeCell ref="L25:AA25"/>
    <mergeCell ref="AE24:AU24"/>
    <mergeCell ref="B26:G26"/>
    <mergeCell ref="B27:G27"/>
    <mergeCell ref="B28:G28"/>
    <mergeCell ref="B29:G29"/>
    <mergeCell ref="B4:K4"/>
    <mergeCell ref="L4:R5"/>
    <mergeCell ref="S4:Y5"/>
    <mergeCell ref="Z4:AF5"/>
    <mergeCell ref="AG4:AM5"/>
    <mergeCell ref="AN4:AT5"/>
    <mergeCell ref="B5:K5"/>
    <mergeCell ref="B6:K6"/>
    <mergeCell ref="L6:R6"/>
    <mergeCell ref="S6:Y6"/>
    <mergeCell ref="Z6:AF6"/>
    <mergeCell ref="AG6:AM6"/>
    <mergeCell ref="AN6:AT6"/>
    <mergeCell ref="B7:C9"/>
    <mergeCell ref="D7:K7"/>
    <mergeCell ref="L7:R7"/>
    <mergeCell ref="S7:Y7"/>
    <mergeCell ref="Z7:AF7"/>
    <mergeCell ref="AG7:AM7"/>
    <mergeCell ref="AN7:AT7"/>
    <mergeCell ref="D8:K8"/>
    <mergeCell ref="L8:R8"/>
    <mergeCell ref="S8:Y8"/>
    <mergeCell ref="Z8:AF8"/>
    <mergeCell ref="AG8:AM8"/>
    <mergeCell ref="AN8:AT8"/>
    <mergeCell ref="D9:K9"/>
    <mergeCell ref="L9:R9"/>
    <mergeCell ref="S9:Y9"/>
    <mergeCell ref="Z9:AF9"/>
    <mergeCell ref="AG9:AM9"/>
    <mergeCell ref="AN9:AT9"/>
    <mergeCell ref="B10:C19"/>
    <mergeCell ref="D10:K10"/>
    <mergeCell ref="L10:R10"/>
    <mergeCell ref="S10:Y10"/>
    <mergeCell ref="Z10:AF10"/>
    <mergeCell ref="AG10:AM10"/>
    <mergeCell ref="AN10:AT10"/>
    <mergeCell ref="D11:K11"/>
    <mergeCell ref="L11:R11"/>
    <mergeCell ref="S11:Y11"/>
    <mergeCell ref="Z11:AF11"/>
    <mergeCell ref="AG11:AM11"/>
    <mergeCell ref="AN11:AT11"/>
    <mergeCell ref="D12:K12"/>
    <mergeCell ref="L12:R12"/>
    <mergeCell ref="S12:Y12"/>
    <mergeCell ref="Z12:AF12"/>
    <mergeCell ref="AG12:AM12"/>
    <mergeCell ref="AN12:AT12"/>
    <mergeCell ref="D13:H15"/>
    <mergeCell ref="I13:K13"/>
    <mergeCell ref="L13:R13"/>
    <mergeCell ref="S13:Y13"/>
    <mergeCell ref="Z13:AF13"/>
    <mergeCell ref="AG19:AM19"/>
    <mergeCell ref="AG13:AM13"/>
    <mergeCell ref="AN13:AT13"/>
    <mergeCell ref="I14:K14"/>
    <mergeCell ref="L14:R14"/>
    <mergeCell ref="S14:Y14"/>
    <mergeCell ref="Z14:AF14"/>
    <mergeCell ref="AG14:AM14"/>
    <mergeCell ref="AN14:AT14"/>
    <mergeCell ref="I15:K15"/>
    <mergeCell ref="L15:R15"/>
    <mergeCell ref="S15:Y15"/>
    <mergeCell ref="Z15:AF15"/>
    <mergeCell ref="AG15:AM15"/>
    <mergeCell ref="AN15:AT15"/>
    <mergeCell ref="AN19:AT19"/>
    <mergeCell ref="D16:H19"/>
    <mergeCell ref="I16:K16"/>
    <mergeCell ref="L16:R16"/>
    <mergeCell ref="S16:Y16"/>
    <mergeCell ref="Z16:AF16"/>
    <mergeCell ref="AG16:AM16"/>
    <mergeCell ref="AN16:AT16"/>
    <mergeCell ref="I17:K17"/>
    <mergeCell ref="L17:R17"/>
    <mergeCell ref="S17:Y17"/>
    <mergeCell ref="Z17:AF17"/>
    <mergeCell ref="AG17:AM17"/>
    <mergeCell ref="AN17:AT17"/>
    <mergeCell ref="I18:K18"/>
    <mergeCell ref="L18:R18"/>
    <mergeCell ref="S18:Y18"/>
    <mergeCell ref="Z18:AF18"/>
    <mergeCell ref="AG18:AM18"/>
    <mergeCell ref="AN18:AT18"/>
    <mergeCell ref="I19:K19"/>
    <mergeCell ref="L19:R19"/>
    <mergeCell ref="S19:Y19"/>
    <mergeCell ref="Z19:AF19"/>
  </mergeCells>
  <phoneticPr fontId="32"/>
  <pageMargins left="0.75138888888888899" right="0.75138888888888899" top="0.78680555555555598" bottom="0.78680555555555598" header="0.51041666666666696" footer="0"/>
  <pageSetup paperSize="9" scale="98" firstPageNumber="62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★6-1</vt:lpstr>
      <vt:lpstr>★6-2（1）</vt:lpstr>
      <vt:lpstr>★6-2(2)</vt:lpstr>
      <vt:lpstr>★6-2(3)</vt:lpstr>
      <vt:lpstr>★6-2(4)</vt:lpstr>
      <vt:lpstr>★6-2(5)</vt:lpstr>
      <vt:lpstr>'★6-1'!Print_Area</vt:lpstr>
      <vt:lpstr>'★6-2（1）'!Print_Area</vt:lpstr>
      <vt:lpstr>'★6-2(2)'!Print_Area</vt:lpstr>
      <vt:lpstr>'★6-2(3)'!Print_Area</vt:lpstr>
      <vt:lpstr>'★6-2(4)'!Print_Area</vt:lpstr>
      <vt:lpstr>'★6-2(5)'!Print_Area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2024-03-27T01:00:22Z</cp:lastPrinted>
  <dcterms:created xsi:type="dcterms:W3CDTF">2000-06-19T04:21:00Z</dcterms:created>
  <dcterms:modified xsi:type="dcterms:W3CDTF">2024-03-27T01:00:29Z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