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11_経営部\113_総務課\06_統計担当\G犬山市の統計作成に関する綴り\R5\HP掲載用　犬山市の統計\●2人口\"/>
    </mc:Choice>
  </mc:AlternateContent>
  <bookViews>
    <workbookView xWindow="-120" yWindow="-120" windowWidth="20730" windowHeight="11310" tabRatio="767" activeTab="6"/>
  </bookViews>
  <sheets>
    <sheet name="★2-1～2-3" sheetId="1" r:id="rId1"/>
    <sheet name="★2-4" sheetId="8" r:id="rId2"/>
    <sheet name="★2-５(１)" sheetId="2" r:id="rId3"/>
    <sheet name="★2-5(2)" sheetId="3" r:id="rId4"/>
    <sheet name="★2-5(3)" sheetId="4" r:id="rId5"/>
    <sheet name="★2-5(4)" sheetId="5" r:id="rId6"/>
    <sheet name="★2-6" sheetId="6" r:id="rId7"/>
  </sheets>
  <definedNames>
    <definedName name="_xlnm.Print_Area" localSheetId="0">'★2-1～2-3'!$A$1:$AU$103</definedName>
    <definedName name="_xlnm.Print_Area" localSheetId="1">'★2-4'!$A$1:$AU$13</definedName>
    <definedName name="_xlnm.Print_Area" localSheetId="2">'★2-５(１)'!$A$1:$W$43</definedName>
    <definedName name="_xlnm.Print_Area" localSheetId="3">'★2-5(2)'!$A$1:$W$53</definedName>
    <definedName name="_xlnm.Print_Area" localSheetId="4">'★2-5(3)'!$A$1:$W$53</definedName>
    <definedName name="_xlnm.Print_Area" localSheetId="5">'★2-5(4)'!$A$1:$W$55</definedName>
    <definedName name="_xlnm.Print_Area" localSheetId="6">'★2-6'!$A$1:$AS$36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Q45" i="1"/>
  <c r="M45" i="1"/>
  <c r="I47" i="1"/>
  <c r="I46" i="1"/>
  <c r="I23" i="1"/>
  <c r="I2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4" i="1"/>
  <c r="T50" i="5"/>
  <c r="U50" i="5"/>
  <c r="V44" i="5"/>
  <c r="V18" i="3"/>
  <c r="K18" i="3"/>
  <c r="V42" i="2"/>
  <c r="V38" i="2"/>
  <c r="V12" i="2"/>
  <c r="K36" i="2"/>
  <c r="K22" i="2"/>
  <c r="K19" i="2"/>
  <c r="AN14" i="1"/>
  <c r="AH14" i="1"/>
  <c r="Y23" i="1"/>
  <c r="AC23" i="1"/>
  <c r="AK23" i="1"/>
  <c r="AO23" i="1"/>
  <c r="U24" i="1"/>
  <c r="AG24" i="1"/>
  <c r="U25" i="1"/>
  <c r="AG25" i="1"/>
  <c r="U26" i="1"/>
  <c r="AG26" i="1"/>
  <c r="U27" i="1"/>
  <c r="AG27" i="1"/>
  <c r="U28" i="1"/>
  <c r="AG28" i="1"/>
  <c r="U29" i="1"/>
  <c r="AG29" i="1"/>
  <c r="U30" i="1"/>
  <c r="AG30" i="1"/>
  <c r="U31" i="1"/>
  <c r="AG31" i="1"/>
  <c r="U32" i="1"/>
  <c r="AG32" i="1"/>
  <c r="U33" i="1"/>
  <c r="AG33" i="1"/>
  <c r="U34" i="1"/>
  <c r="AG34" i="1"/>
  <c r="U35" i="1"/>
  <c r="AG35" i="1"/>
  <c r="U36" i="1"/>
  <c r="AG36" i="1"/>
  <c r="U37" i="1"/>
  <c r="AG37" i="1"/>
  <c r="U38" i="1"/>
  <c r="AG38" i="1"/>
  <c r="U39" i="1"/>
  <c r="AG39" i="1"/>
  <c r="U40" i="1"/>
  <c r="AG40" i="1"/>
  <c r="U41" i="1"/>
  <c r="AG41" i="1"/>
  <c r="U42" i="1"/>
  <c r="AG42" i="1"/>
  <c r="U43" i="1"/>
  <c r="AG43" i="1"/>
  <c r="U44" i="1"/>
  <c r="AG44" i="1"/>
  <c r="Y45" i="1"/>
  <c r="AC45" i="1"/>
  <c r="AK45" i="1"/>
  <c r="AO45" i="1"/>
  <c r="Y46" i="1"/>
  <c r="AC46" i="1"/>
  <c r="AK46" i="1"/>
  <c r="AG46" i="1" s="1"/>
  <c r="AO46" i="1"/>
  <c r="Y47" i="1"/>
  <c r="U47" i="1" s="1"/>
  <c r="AC47" i="1"/>
  <c r="AK47" i="1"/>
  <c r="AO47" i="1"/>
  <c r="U46" i="1" l="1"/>
  <c r="U45" i="1"/>
  <c r="U23" i="1"/>
  <c r="AG47" i="1"/>
  <c r="AG23" i="1"/>
  <c r="AG45" i="1"/>
  <c r="M79" i="1"/>
  <c r="Q79" i="1"/>
  <c r="M80" i="1"/>
  <c r="I80" i="1" s="1"/>
  <c r="Q80" i="1"/>
  <c r="M81" i="1"/>
  <c r="Q81" i="1"/>
  <c r="AL10" i="8"/>
  <c r="R10" i="8"/>
  <c r="AC57" i="1"/>
  <c r="Y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Q57" i="1"/>
  <c r="M57" i="1"/>
  <c r="AQ10" i="8" l="1"/>
  <c r="I57" i="1"/>
  <c r="I79" i="1"/>
  <c r="I81" i="1"/>
  <c r="K6" i="3"/>
  <c r="K7" i="3"/>
  <c r="K8" i="3"/>
  <c r="K9" i="3"/>
  <c r="K10" i="3"/>
  <c r="K11" i="3"/>
  <c r="K12" i="3"/>
  <c r="K13" i="3"/>
  <c r="K14" i="3"/>
  <c r="K15" i="3"/>
  <c r="K16" i="3"/>
  <c r="K17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L17" i="2"/>
  <c r="AL9" i="8"/>
  <c r="R9" i="8"/>
  <c r="AL8" i="8"/>
  <c r="R8" i="8"/>
  <c r="AL7" i="8"/>
  <c r="R7" i="8"/>
  <c r="AL6" i="8"/>
  <c r="R6" i="8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AN13" i="1"/>
  <c r="AH13" i="1"/>
  <c r="AN12" i="1"/>
  <c r="AH12" i="1"/>
  <c r="AN11" i="1"/>
  <c r="AH11" i="1"/>
  <c r="AN10" i="1"/>
  <c r="AH10" i="1"/>
  <c r="Q22" i="6"/>
  <c r="AQ9" i="8" l="1"/>
  <c r="AQ6" i="8"/>
  <c r="AQ8" i="8"/>
  <c r="AQ7" i="8"/>
  <c r="AC79" i="1"/>
  <c r="AC81" i="1" l="1"/>
  <c r="Y81" i="1"/>
  <c r="AC80" i="1"/>
  <c r="Y80" i="1"/>
  <c r="Y57" i="1"/>
  <c r="U80" i="1" l="1"/>
  <c r="U81" i="1"/>
  <c r="U79" i="1"/>
  <c r="U57" i="1"/>
  <c r="AL22" i="6" l="1"/>
  <c r="AL14" i="6"/>
  <c r="AE22" i="6" l="1"/>
  <c r="AE14" i="6"/>
  <c r="X22" i="6"/>
  <c r="X14" i="6"/>
  <c r="Q14" i="6"/>
  <c r="Q6" i="6" s="1"/>
  <c r="J22" i="6"/>
  <c r="J14" i="6"/>
  <c r="AE6" i="6" l="1"/>
  <c r="X6" i="6"/>
  <c r="J6" i="6"/>
  <c r="K18" i="2"/>
  <c r="K20" i="2"/>
  <c r="K21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7" i="2"/>
  <c r="K38" i="2"/>
  <c r="K39" i="2"/>
  <c r="K40" i="2"/>
  <c r="K41" i="2"/>
  <c r="K42" i="2"/>
  <c r="K43" i="2"/>
  <c r="V8" i="2"/>
  <c r="V9" i="2"/>
  <c r="V10" i="2"/>
  <c r="V11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9" i="2"/>
  <c r="V40" i="2"/>
  <c r="V41" i="2"/>
  <c r="V43" i="2"/>
  <c r="V52" i="5" l="1"/>
  <c r="V53" i="5"/>
  <c r="V54" i="5"/>
  <c r="V55" i="5"/>
  <c r="V5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5" i="5"/>
  <c r="V46" i="5"/>
  <c r="V47" i="5"/>
  <c r="V48" i="5"/>
  <c r="V7" i="5"/>
  <c r="V6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2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8" i="5"/>
  <c r="K29" i="5"/>
  <c r="K30" i="5"/>
  <c r="K31" i="5"/>
  <c r="K7" i="5"/>
  <c r="K6" i="5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9" i="4"/>
  <c r="V50" i="4"/>
  <c r="V51" i="4"/>
  <c r="V52" i="4"/>
  <c r="V53" i="4"/>
  <c r="V14" i="4"/>
  <c r="V8" i="4"/>
  <c r="V9" i="4"/>
  <c r="V10" i="4"/>
  <c r="V11" i="4"/>
  <c r="V7" i="4"/>
  <c r="V6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7" i="4"/>
  <c r="K6" i="4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24" i="3"/>
  <c r="V7" i="3"/>
  <c r="V8" i="3"/>
  <c r="V9" i="3"/>
  <c r="V10" i="3"/>
  <c r="V11" i="3"/>
  <c r="V12" i="3"/>
  <c r="V13" i="3"/>
  <c r="V14" i="3"/>
  <c r="V15" i="3"/>
  <c r="V16" i="3"/>
  <c r="V17" i="3"/>
  <c r="V19" i="3"/>
  <c r="V20" i="3"/>
  <c r="V21" i="3"/>
  <c r="V6" i="3"/>
  <c r="AL6" i="6" l="1"/>
  <c r="V50" i="5"/>
  <c r="W50" i="5"/>
  <c r="L33" i="5"/>
  <c r="J33" i="5"/>
  <c r="I33" i="5"/>
  <c r="V13" i="4"/>
  <c r="W13" i="4"/>
  <c r="U13" i="4"/>
  <c r="T13" i="4"/>
  <c r="W23" i="3"/>
  <c r="V23" i="3"/>
  <c r="U23" i="3"/>
  <c r="T23" i="3"/>
  <c r="L11" i="2"/>
  <c r="J17" i="2"/>
  <c r="J11" i="2" s="1"/>
  <c r="J14" i="2" l="1"/>
  <c r="L15" i="2"/>
  <c r="I14" i="2"/>
  <c r="L14" i="2"/>
  <c r="K15" i="2"/>
  <c r="J15" i="2"/>
  <c r="I15" i="2"/>
  <c r="J13" i="2"/>
  <c r="I13" i="2"/>
  <c r="L13" i="2"/>
  <c r="K13" i="2"/>
  <c r="I12" i="2"/>
  <c r="J12" i="2"/>
  <c r="K12" i="2"/>
  <c r="L12" i="2"/>
  <c r="K33" i="5"/>
  <c r="I17" i="2"/>
  <c r="I11" i="2" s="1"/>
  <c r="K17" i="2"/>
  <c r="K11" i="2" s="1"/>
  <c r="I10" i="2" l="1"/>
  <c r="L10" i="2"/>
  <c r="J10" i="2"/>
  <c r="K14" i="2"/>
  <c r="K10" i="2" s="1"/>
</calcChain>
</file>

<file path=xl/sharedStrings.xml><?xml version="1.0" encoding="utf-8"?>
<sst xmlns="http://schemas.openxmlformats.org/spreadsheetml/2006/main" count="607" uniqueCount="464">
  <si>
    <t>2.人口</t>
  </si>
  <si>
    <t>２－１　世帯・人口推移</t>
  </si>
  <si>
    <t xml:space="preserve">区分 </t>
  </si>
  <si>
    <t>総面積</t>
  </si>
  <si>
    <t>世帯数</t>
  </si>
  <si>
    <t>人口</t>
  </si>
  <si>
    <t>人口密度
(１k㎡当たり)</t>
  </si>
  <si>
    <t>総数</t>
  </si>
  <si>
    <t>男</t>
  </si>
  <si>
    <t>女</t>
  </si>
  <si>
    <t>k㎡</t>
  </si>
  <si>
    <t>世帯</t>
  </si>
  <si>
    <t>人</t>
  </si>
  <si>
    <t>資料　市民課</t>
  </si>
  <si>
    <t>※ 外国人を含む。</t>
  </si>
  <si>
    <t>２－２　年齢別（５歳階級）男女別人口</t>
  </si>
  <si>
    <t xml:space="preserve">年度 </t>
  </si>
  <si>
    <t xml:space="preserve"> 年齢</t>
  </si>
  <si>
    <t>0 ～ 4歳</t>
  </si>
  <si>
    <t>5 ～ 9歳</t>
  </si>
  <si>
    <t>10 ～ 14歳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</si>
  <si>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</si>
  <si>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</si>
  <si>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</si>
  <si>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</si>
  <si>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</si>
  <si>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</si>
  <si>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</si>
  <si>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</si>
  <si>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</si>
  <si>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</si>
  <si>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</si>
  <si>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</si>
  <si>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</si>
  <si>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</si>
  <si>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</si>
  <si>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</si>
  <si>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　95 ～ 99歳　</t>
  </si>
  <si>
    <t>100歳以上</t>
  </si>
  <si>
    <t>0 ～ 14歳</t>
  </si>
  <si>
    <t>15 ～ 64歳</t>
  </si>
  <si>
    <t>65歳以上</t>
  </si>
  <si>
    <t>※　外国人を含む。</t>
  </si>
  <si>
    <t>２－２　年齢（５歳階級）男女別人口（つづき）</t>
  </si>
  <si>
    <t>２－３　外国人人口</t>
  </si>
  <si>
    <t>（単位：人）</t>
  </si>
  <si>
    <t>国籍別内訳</t>
  </si>
  <si>
    <t>韓国･朝鮮</t>
  </si>
  <si>
    <t>中国</t>
  </si>
  <si>
    <t>フィリピン</t>
  </si>
  <si>
    <t>ペルー</t>
  </si>
  <si>
    <t>ブラジル</t>
  </si>
  <si>
    <t>ベトナム</t>
  </si>
  <si>
    <t>その他</t>
  </si>
  <si>
    <t>２－４　人口異動</t>
  </si>
  <si>
    <t>自然増減</t>
  </si>
  <si>
    <t>社会増減</t>
  </si>
  <si>
    <t>年間増減</t>
  </si>
  <si>
    <t xml:space="preserve"> 年次</t>
  </si>
  <si>
    <t>出生</t>
  </si>
  <si>
    <t>死亡</t>
  </si>
  <si>
    <t>増減</t>
  </si>
  <si>
    <t>転入</t>
  </si>
  <si>
    <t>転出</t>
  </si>
  <si>
    <t>※　住民票の届出による異動件数</t>
  </si>
  <si>
    <t>町内名</t>
  </si>
  <si>
    <t>南熊野町</t>
  </si>
  <si>
    <t>北熊野町</t>
  </si>
  <si>
    <t>鍛冶屋町</t>
  </si>
  <si>
    <t>犬山地区</t>
  </si>
  <si>
    <t>練屋町</t>
  </si>
  <si>
    <t>城東地区</t>
  </si>
  <si>
    <t>枝町</t>
  </si>
  <si>
    <t>羽黒地区</t>
  </si>
  <si>
    <t>新町</t>
  </si>
  <si>
    <t>楽田地区</t>
  </si>
  <si>
    <t>魚屋町</t>
  </si>
  <si>
    <t>池野地区</t>
  </si>
  <si>
    <t>寺内町</t>
  </si>
  <si>
    <t>犬山地区計</t>
  </si>
  <si>
    <t>御幸町</t>
  </si>
  <si>
    <t>東松本町１区</t>
  </si>
  <si>
    <t>本町</t>
  </si>
  <si>
    <t>東松本町２区</t>
  </si>
  <si>
    <t>中本町</t>
  </si>
  <si>
    <t>犬山警察署寮</t>
  </si>
  <si>
    <t>下本町</t>
  </si>
  <si>
    <t>西松本町</t>
  </si>
  <si>
    <t>名栗町</t>
  </si>
  <si>
    <t>富士見町</t>
  </si>
  <si>
    <t>外町</t>
  </si>
  <si>
    <t>ハイタウン</t>
  </si>
  <si>
    <t>出来町</t>
  </si>
  <si>
    <t>天神町１</t>
  </si>
  <si>
    <t>中三笠町</t>
  </si>
  <si>
    <t>天神町２</t>
  </si>
  <si>
    <t>天神町３</t>
  </si>
  <si>
    <t>南三笠町１</t>
  </si>
  <si>
    <t>東余坂</t>
  </si>
  <si>
    <t>南三笠町２</t>
  </si>
  <si>
    <t>西余坂</t>
  </si>
  <si>
    <t>北三笠町</t>
  </si>
  <si>
    <t>東新道</t>
  </si>
  <si>
    <t>末広町</t>
  </si>
  <si>
    <t>西新道</t>
  </si>
  <si>
    <t>犬山口</t>
  </si>
  <si>
    <t>小島町</t>
  </si>
  <si>
    <t>坂井町</t>
  </si>
  <si>
    <t>丸山１</t>
  </si>
  <si>
    <t>猪ノ子町</t>
  </si>
  <si>
    <t>丸山２</t>
  </si>
  <si>
    <t>東専正寺町</t>
  </si>
  <si>
    <t>丸山３</t>
  </si>
  <si>
    <t>西専正寺町</t>
  </si>
  <si>
    <t>丸山４</t>
  </si>
  <si>
    <t>時迫間</t>
  </si>
  <si>
    <t>丸山５</t>
  </si>
  <si>
    <t>第１桜ヶ丘</t>
  </si>
  <si>
    <t>南丸山</t>
  </si>
  <si>
    <t>橋爪国正</t>
  </si>
  <si>
    <t>丸山天白町東</t>
  </si>
  <si>
    <t>南徳明町</t>
  </si>
  <si>
    <t>丸山天白町中</t>
  </si>
  <si>
    <t>北徳明町</t>
  </si>
  <si>
    <t>丸山天白町西</t>
  </si>
  <si>
    <t>薬師町</t>
  </si>
  <si>
    <t>丸山南別祖</t>
  </si>
  <si>
    <t>愛宕町</t>
  </si>
  <si>
    <t>内田１区</t>
  </si>
  <si>
    <t>木ノ下</t>
  </si>
  <si>
    <t>内田２区</t>
  </si>
  <si>
    <t>２－５　町内別人口・世帯（つづき）</t>
  </si>
  <si>
    <t>計</t>
  </si>
  <si>
    <t>内田３区</t>
  </si>
  <si>
    <t>第２名犬ハイツ</t>
  </si>
  <si>
    <t>内田４区</t>
  </si>
  <si>
    <t>白帝団地</t>
  </si>
  <si>
    <t>名鉄ホテル独身寮</t>
  </si>
  <si>
    <t>五郎丸南第１</t>
  </si>
  <si>
    <t>内田５区</t>
  </si>
  <si>
    <t>五郎丸南第２</t>
  </si>
  <si>
    <t>東丸ノ内</t>
  </si>
  <si>
    <t>五郎丸北第１</t>
  </si>
  <si>
    <t>西丸ノ内</t>
  </si>
  <si>
    <t>五郎丸北第２</t>
  </si>
  <si>
    <t>大手町</t>
  </si>
  <si>
    <t>地産団地Ａ</t>
  </si>
  <si>
    <t>上大本町</t>
  </si>
  <si>
    <t>地産団地Ｂ</t>
  </si>
  <si>
    <t>西図師</t>
  </si>
  <si>
    <t>大本町</t>
  </si>
  <si>
    <t>下大本町</t>
  </si>
  <si>
    <t>坂下大本町</t>
  </si>
  <si>
    <t>新坂町</t>
  </si>
  <si>
    <t>老人ホーム</t>
  </si>
  <si>
    <t>上中切</t>
  </si>
  <si>
    <t>東洋紡寮</t>
  </si>
  <si>
    <t>中々切東</t>
  </si>
  <si>
    <t>東洋紡社宅</t>
  </si>
  <si>
    <t>中々切西</t>
  </si>
  <si>
    <t>村田機械寮</t>
  </si>
  <si>
    <t>中々切南</t>
  </si>
  <si>
    <t>城東地区計</t>
  </si>
  <si>
    <t>中々切北</t>
  </si>
  <si>
    <t>井堀町南</t>
  </si>
  <si>
    <t>四ツ家</t>
  </si>
  <si>
    <t>井堀町北</t>
  </si>
  <si>
    <t>中屋敷</t>
  </si>
  <si>
    <t>材木町</t>
  </si>
  <si>
    <t>祢宜洞</t>
  </si>
  <si>
    <t>七軒町</t>
  </si>
  <si>
    <t>虎熊</t>
  </si>
  <si>
    <t>鵜飼町</t>
  </si>
  <si>
    <t>石蔵</t>
  </si>
  <si>
    <t>木津東</t>
  </si>
  <si>
    <t>観音堂</t>
  </si>
  <si>
    <t>木津西</t>
  </si>
  <si>
    <t>岩穴</t>
  </si>
  <si>
    <t>木津中</t>
  </si>
  <si>
    <t>前原上東</t>
  </si>
  <si>
    <t>木津南</t>
  </si>
  <si>
    <t>前原中</t>
  </si>
  <si>
    <t>木津北</t>
  </si>
  <si>
    <t>前原下</t>
  </si>
  <si>
    <t>木津白帝台</t>
  </si>
  <si>
    <t>前原上西</t>
  </si>
  <si>
    <t>木津白桜</t>
  </si>
  <si>
    <t>前原向屋敷</t>
  </si>
  <si>
    <t>上野東</t>
  </si>
  <si>
    <t>前原新田</t>
  </si>
  <si>
    <t>上野西</t>
  </si>
  <si>
    <t>前原台１</t>
  </si>
  <si>
    <t>上野南</t>
  </si>
  <si>
    <t>前原台２</t>
  </si>
  <si>
    <t>上野城見</t>
  </si>
  <si>
    <t>前原台３</t>
  </si>
  <si>
    <t>上野米野</t>
  </si>
  <si>
    <t>前原台４</t>
  </si>
  <si>
    <t>上野住宅</t>
  </si>
  <si>
    <t>前原台５</t>
  </si>
  <si>
    <t>上野新町</t>
  </si>
  <si>
    <t>前原台６</t>
  </si>
  <si>
    <t>ぬく森</t>
  </si>
  <si>
    <t>橋爪上東</t>
  </si>
  <si>
    <t>ハートフル</t>
  </si>
  <si>
    <t>橋爪上西</t>
  </si>
  <si>
    <t>ひかり学園</t>
  </si>
  <si>
    <t>村田機械社宅</t>
  </si>
  <si>
    <t>杉１</t>
  </si>
  <si>
    <t>橋爪上南</t>
  </si>
  <si>
    <t>杉２</t>
  </si>
  <si>
    <t>橋爪上北</t>
  </si>
  <si>
    <t>杉３</t>
  </si>
  <si>
    <t>橋爪中南</t>
  </si>
  <si>
    <t>南東</t>
  </si>
  <si>
    <t>橋爪中北</t>
  </si>
  <si>
    <t>南中</t>
  </si>
  <si>
    <t>県営橋爪住宅</t>
  </si>
  <si>
    <t>南西１</t>
  </si>
  <si>
    <t>日生住宅</t>
  </si>
  <si>
    <t>南西２</t>
  </si>
  <si>
    <t>名犬ハイツ</t>
  </si>
  <si>
    <t>中西１</t>
  </si>
  <si>
    <t>中西２</t>
  </si>
  <si>
    <t>栗栖下</t>
  </si>
  <si>
    <t>寺田</t>
  </si>
  <si>
    <t>垣ノ内</t>
  </si>
  <si>
    <t>中浦</t>
  </si>
  <si>
    <t>桃太郎</t>
  </si>
  <si>
    <t>中東</t>
  </si>
  <si>
    <t>継鹿尾</t>
  </si>
  <si>
    <t>塔野地北</t>
  </si>
  <si>
    <t>キルシェハイム</t>
  </si>
  <si>
    <t>長見</t>
  </si>
  <si>
    <t>さくらんぼ</t>
  </si>
  <si>
    <t>大畔京大</t>
  </si>
  <si>
    <t>羽黒地区計</t>
  </si>
  <si>
    <t>犬山病院</t>
  </si>
  <si>
    <t>第２桜ヶ丘</t>
  </si>
  <si>
    <t>椿</t>
  </si>
  <si>
    <t>青木団地</t>
  </si>
  <si>
    <t>椿台団地</t>
  </si>
  <si>
    <t>城東団地</t>
  </si>
  <si>
    <t>南椿台団地</t>
  </si>
  <si>
    <t>上切</t>
  </si>
  <si>
    <t>東椿</t>
  </si>
  <si>
    <t>善師野台1</t>
  </si>
  <si>
    <t>星和苑</t>
  </si>
  <si>
    <t>善師野台2</t>
  </si>
  <si>
    <t>高橋</t>
  </si>
  <si>
    <t>善師野台3</t>
  </si>
  <si>
    <t>東菊川</t>
  </si>
  <si>
    <t>善師野台4</t>
  </si>
  <si>
    <t>西菊川</t>
  </si>
  <si>
    <t>稲葉製作所寮</t>
  </si>
  <si>
    <t>米野東</t>
  </si>
  <si>
    <t>北野</t>
  </si>
  <si>
    <t>中切</t>
  </si>
  <si>
    <t>成海</t>
  </si>
  <si>
    <t>寺洞１</t>
  </si>
  <si>
    <t>貴船住宅</t>
  </si>
  <si>
    <t>寺洞２</t>
  </si>
  <si>
    <t>蝉屋</t>
  </si>
  <si>
    <t>四季の丘１</t>
  </si>
  <si>
    <t>八幡町</t>
  </si>
  <si>
    <t>四季の丘２</t>
  </si>
  <si>
    <t>八幡北</t>
  </si>
  <si>
    <t>四季の丘３</t>
  </si>
  <si>
    <t>八幡前住宅第１</t>
  </si>
  <si>
    <t>四季の丘４</t>
  </si>
  <si>
    <t>八幡前住宅第２</t>
  </si>
  <si>
    <t>四季の丘５</t>
  </si>
  <si>
    <t>日の出町</t>
  </si>
  <si>
    <t>四季の丘６北</t>
  </si>
  <si>
    <t>城南</t>
  </si>
  <si>
    <t>四季の丘６南</t>
  </si>
  <si>
    <t>城中</t>
  </si>
  <si>
    <t>四季の丘７</t>
  </si>
  <si>
    <t>城北</t>
  </si>
  <si>
    <t>向野</t>
  </si>
  <si>
    <t>川原口</t>
  </si>
  <si>
    <t>伏屋</t>
  </si>
  <si>
    <t>二日町</t>
  </si>
  <si>
    <t>清水</t>
  </si>
  <si>
    <t>溢愛館</t>
  </si>
  <si>
    <t>金屋団地第１</t>
  </si>
  <si>
    <t>ひばりヶ丘１</t>
  </si>
  <si>
    <t>金屋団地第２</t>
  </si>
  <si>
    <t>ひばりヶ丘２</t>
  </si>
  <si>
    <t>稲葉</t>
  </si>
  <si>
    <t>富岡東１</t>
  </si>
  <si>
    <t>大橋</t>
  </si>
  <si>
    <t>富岡東２</t>
  </si>
  <si>
    <t>富岡中</t>
  </si>
  <si>
    <t>堀田第１</t>
  </si>
  <si>
    <t>富岡西</t>
  </si>
  <si>
    <t>堀田第２</t>
  </si>
  <si>
    <t>富岡新町１</t>
  </si>
  <si>
    <t>富岡新町２</t>
  </si>
  <si>
    <t>鳳町</t>
  </si>
  <si>
    <t>富岡新町３－１</t>
  </si>
  <si>
    <t>ベルヴィル</t>
  </si>
  <si>
    <t>富岡新町３－２</t>
  </si>
  <si>
    <t>ベルドゥエ</t>
  </si>
  <si>
    <t>富岡新町４</t>
  </si>
  <si>
    <t>朝日</t>
  </si>
  <si>
    <t>富岡新町５</t>
  </si>
  <si>
    <t>吹上</t>
  </si>
  <si>
    <t>栗栖上</t>
  </si>
  <si>
    <t>鉾添</t>
  </si>
  <si>
    <t>栗栖中</t>
  </si>
  <si>
    <t>赤坂</t>
  </si>
  <si>
    <t>西北野</t>
  </si>
  <si>
    <t>富士苑</t>
  </si>
  <si>
    <t>焼野</t>
  </si>
  <si>
    <t>安戸</t>
  </si>
  <si>
    <t>紅雲寮</t>
  </si>
  <si>
    <t>外山</t>
  </si>
  <si>
    <t>今仙寮</t>
  </si>
  <si>
    <t>富士見ヶ丘</t>
  </si>
  <si>
    <t>勝部１</t>
  </si>
  <si>
    <t>朝日ヶ丘第１</t>
  </si>
  <si>
    <t>勝部２</t>
  </si>
  <si>
    <t>朝日ヶ丘第２</t>
  </si>
  <si>
    <t>原第１</t>
  </si>
  <si>
    <t>長者町団地１</t>
  </si>
  <si>
    <t>長者町団地２</t>
  </si>
  <si>
    <t>原第２</t>
  </si>
  <si>
    <t>長者町団地３</t>
  </si>
  <si>
    <t>本郷第１</t>
  </si>
  <si>
    <t>長者町団地４</t>
  </si>
  <si>
    <t>本郷第２</t>
  </si>
  <si>
    <t>長者町団地５</t>
  </si>
  <si>
    <t>本郷第３</t>
  </si>
  <si>
    <t>長者町団地６</t>
  </si>
  <si>
    <t>本郷第４</t>
  </si>
  <si>
    <t>長者町団地７</t>
  </si>
  <si>
    <t>横町</t>
  </si>
  <si>
    <t>日の出住宅1街区A</t>
  </si>
  <si>
    <t>上本町</t>
  </si>
  <si>
    <t>日の出住宅1街区B</t>
  </si>
  <si>
    <t>中町</t>
  </si>
  <si>
    <t>日の出住宅2街区A</t>
  </si>
  <si>
    <t>楽田下本町</t>
  </si>
  <si>
    <t>日の出住宅2街区B</t>
  </si>
  <si>
    <t>一色浦</t>
  </si>
  <si>
    <t>日の出住宅3街区A</t>
  </si>
  <si>
    <t>巾</t>
  </si>
  <si>
    <t>日の出住宅3街区B</t>
  </si>
  <si>
    <t>青塚</t>
  </si>
  <si>
    <t>シキシマ寮</t>
  </si>
  <si>
    <t>青塚新町</t>
  </si>
  <si>
    <t>緑ヶ丘北</t>
  </si>
  <si>
    <t>三和</t>
  </si>
  <si>
    <t>緑ヶ丘南</t>
  </si>
  <si>
    <t>鶴池</t>
  </si>
  <si>
    <t>ナビタウン１</t>
  </si>
  <si>
    <t>イトーテック寮</t>
  </si>
  <si>
    <t>ナビタウン２</t>
  </si>
  <si>
    <t>西楽田団地１</t>
  </si>
  <si>
    <t>起</t>
  </si>
  <si>
    <t>西楽田団地２</t>
  </si>
  <si>
    <t>楽田地区計</t>
  </si>
  <si>
    <t>西楽田団地３</t>
  </si>
  <si>
    <t>西楽田団地４</t>
  </si>
  <si>
    <t>つつじヶ丘</t>
  </si>
  <si>
    <t>西楽田団地５</t>
  </si>
  <si>
    <t>内久保</t>
  </si>
  <si>
    <t>西楽田団地６</t>
  </si>
  <si>
    <t>蓮池</t>
  </si>
  <si>
    <t>県営住宅Ａ</t>
  </si>
  <si>
    <t>荒井</t>
  </si>
  <si>
    <t>県営住宅Ｂ</t>
  </si>
  <si>
    <t>桃山台</t>
  </si>
  <si>
    <t>県営住宅Ｃ</t>
  </si>
  <si>
    <t>倉曽</t>
  </si>
  <si>
    <t>県営住宅Ｄ</t>
  </si>
  <si>
    <t>二ノ宮</t>
  </si>
  <si>
    <t>県営住宅Ｅ</t>
  </si>
  <si>
    <t>二ノ宮団地</t>
  </si>
  <si>
    <t>県営住宅Ｆ</t>
  </si>
  <si>
    <t>南二山</t>
  </si>
  <si>
    <t>県営住宅Ｇ</t>
  </si>
  <si>
    <t>北二山</t>
  </si>
  <si>
    <t>南ニュータウン</t>
  </si>
  <si>
    <t>山崎</t>
  </si>
  <si>
    <t>市邨学園</t>
  </si>
  <si>
    <t>番前</t>
  </si>
  <si>
    <t>蓮池寮</t>
  </si>
  <si>
    <t>山ノ田腰</t>
  </si>
  <si>
    <t>白寿苑</t>
  </si>
  <si>
    <t>福住</t>
  </si>
  <si>
    <t>ひまわり</t>
  </si>
  <si>
    <t>長塚</t>
  </si>
  <si>
    <t>楽田工業団地</t>
  </si>
  <si>
    <t>長塚２</t>
  </si>
  <si>
    <t>池野地区計</t>
  </si>
  <si>
    <t>長塚３</t>
  </si>
  <si>
    <t>長塚４</t>
  </si>
  <si>
    <t>入鹿</t>
  </si>
  <si>
    <t>楽田原</t>
  </si>
  <si>
    <t>神尾</t>
  </si>
  <si>
    <t>安楽寺</t>
  </si>
  <si>
    <t>追分１</t>
  </si>
  <si>
    <t>富士</t>
  </si>
  <si>
    <t>追分２</t>
  </si>
  <si>
    <t>ヒルズ入鹿</t>
  </si>
  <si>
    <t>２－６　戸籍・住民票等請求件数</t>
  </si>
  <si>
    <t>（単位：件）</t>
  </si>
  <si>
    <t xml:space="preserve"> 区分</t>
  </si>
  <si>
    <t>戸籍および除籍</t>
  </si>
  <si>
    <t>戸籍謄抄本</t>
  </si>
  <si>
    <t>除籍謄抄本</t>
  </si>
  <si>
    <t>戸籍証明</t>
  </si>
  <si>
    <t>住民票</t>
  </si>
  <si>
    <t>写し</t>
  </si>
  <si>
    <t>証明</t>
  </si>
  <si>
    <t>閲覧</t>
  </si>
  <si>
    <t>　印鑑登録</t>
  </si>
  <si>
    <t>　印鑑証明</t>
  </si>
  <si>
    <t>　自動車臨時
　運転許可証</t>
  </si>
  <si>
    <t>　住基カード交付</t>
  </si>
  <si>
    <t>　住民票広域交付</t>
  </si>
  <si>
    <t>※　住民票証明 ： 戸籍の附票　＋　住民票記載事項証明書　+　年金証明　+　その他証明</t>
  </si>
  <si>
    <t>各年３月３１日現在</t>
    <rPh sb="3" eb="4">
      <t>ガツ</t>
    </rPh>
    <rPh sb="6" eb="7">
      <t>ヒ</t>
    </rPh>
    <phoneticPr fontId="30"/>
  </si>
  <si>
    <t>各年３月３１日現在 （単位：人）</t>
    <rPh sb="3" eb="4">
      <t>ガツ</t>
    </rPh>
    <rPh sb="6" eb="7">
      <t>ヒ</t>
    </rPh>
    <phoneticPr fontId="30"/>
  </si>
  <si>
    <t>各年３月３１日現在（単位：人）</t>
    <rPh sb="3" eb="4">
      <t>ガツ</t>
    </rPh>
    <rPh sb="6" eb="7">
      <t>ヒ</t>
    </rPh>
    <phoneticPr fontId="30"/>
  </si>
  <si>
    <t>※　住基カード交付については平成27年で終了</t>
    <rPh sb="2" eb="3">
      <t>ジュウ</t>
    </rPh>
    <rPh sb="7" eb="9">
      <t>コウフ</t>
    </rPh>
    <rPh sb="18" eb="19">
      <t>ネン</t>
    </rPh>
    <phoneticPr fontId="30"/>
  </si>
  <si>
    <t>２－５　町内別人口・世帯</t>
    <phoneticPr fontId="30"/>
  </si>
  <si>
    <t>令和３年</t>
    <rPh sb="0" eb="2">
      <t>レイワ</t>
    </rPh>
    <rPh sb="3" eb="4">
      <t>ネン</t>
    </rPh>
    <phoneticPr fontId="30"/>
  </si>
  <si>
    <t>平成31年</t>
    <rPh sb="4" eb="5">
      <t>ネン</t>
    </rPh>
    <phoneticPr fontId="30"/>
  </si>
  <si>
    <t>令和２年</t>
    <rPh sb="0" eb="2">
      <t>レイワ</t>
    </rPh>
    <phoneticPr fontId="30"/>
  </si>
  <si>
    <t>令和２年度</t>
    <rPh sb="0" eb="2">
      <t>レイワ</t>
    </rPh>
    <rPh sb="3" eb="5">
      <t>ネンド</t>
    </rPh>
    <phoneticPr fontId="30"/>
  </si>
  <si>
    <t>平成31年</t>
    <rPh sb="0" eb="2">
      <t>ヘイセイ</t>
    </rPh>
    <rPh sb="4" eb="5">
      <t>ドシ</t>
    </rPh>
    <phoneticPr fontId="30"/>
  </si>
  <si>
    <t>１世帯
当たり人口</t>
    <phoneticPr fontId="30"/>
  </si>
  <si>
    <t>平成31年</t>
    <rPh sb="0" eb="2">
      <t>ヘイセイ</t>
    </rPh>
    <phoneticPr fontId="30"/>
  </si>
  <si>
    <t>令和２年</t>
    <rPh sb="0" eb="1">
      <t>レイ</t>
    </rPh>
    <rPh sb="1" eb="2">
      <t>ワ</t>
    </rPh>
    <rPh sb="3" eb="4">
      <t>ネン</t>
    </rPh>
    <phoneticPr fontId="30"/>
  </si>
  <si>
    <t>令和４年</t>
    <rPh sb="0" eb="2">
      <t>レイワ</t>
    </rPh>
    <rPh sb="3" eb="4">
      <t>ネン</t>
    </rPh>
    <phoneticPr fontId="30"/>
  </si>
  <si>
    <t>令和３年度</t>
    <rPh sb="0" eb="2">
      <t>レイワ</t>
    </rPh>
    <rPh sb="3" eb="5">
      <t>ネンド</t>
    </rPh>
    <phoneticPr fontId="30"/>
  </si>
  <si>
    <t xml:space="preserve"> 年</t>
    <phoneticPr fontId="30"/>
  </si>
  <si>
    <t>年</t>
    <phoneticPr fontId="30"/>
  </si>
  <si>
    <r>
      <t>犬山</t>
    </r>
    <r>
      <rPr>
        <sz val="10"/>
        <rFont val="ＭＳ Ｐゴシック"/>
        <family val="3"/>
        <charset val="128"/>
      </rPr>
      <t>ﾆｭｰﾀｳﾝ</t>
    </r>
    <r>
      <rPr>
        <sz val="10"/>
        <rFont val="ＦＡ 明朝"/>
        <charset val="128"/>
      </rPr>
      <t>1</t>
    </r>
  </si>
  <si>
    <r>
      <t>犬山</t>
    </r>
    <r>
      <rPr>
        <sz val="10"/>
        <rFont val="ＭＳ Ｐゴシック"/>
        <family val="3"/>
        <charset val="128"/>
      </rPr>
      <t>ﾆｭｰﾀｳﾝ</t>
    </r>
    <r>
      <rPr>
        <sz val="10"/>
        <rFont val="ＦＡ 明朝"/>
        <charset val="128"/>
      </rPr>
      <t>2</t>
    </r>
  </si>
  <si>
    <r>
      <t>犬山</t>
    </r>
    <r>
      <rPr>
        <sz val="10"/>
        <rFont val="ＭＳ Ｐゴシック"/>
        <family val="3"/>
        <charset val="128"/>
      </rPr>
      <t>ﾆｭｰﾀｳﾝ</t>
    </r>
    <r>
      <rPr>
        <sz val="10"/>
        <rFont val="ＦＡ 明朝"/>
        <charset val="128"/>
      </rPr>
      <t>3</t>
    </r>
  </si>
  <si>
    <r>
      <t>犬山</t>
    </r>
    <r>
      <rPr>
        <sz val="10"/>
        <rFont val="ＭＳ Ｐゴシック"/>
        <family val="3"/>
        <charset val="128"/>
      </rPr>
      <t>ﾆｭｰﾀｳﾝ</t>
    </r>
    <r>
      <rPr>
        <sz val="10"/>
        <rFont val="ＦＡ 明朝"/>
        <charset val="128"/>
      </rPr>
      <t>4</t>
    </r>
    <phoneticPr fontId="30"/>
  </si>
  <si>
    <r>
      <t>ｺｰﾌﾟﾀｳﾝ</t>
    </r>
    <r>
      <rPr>
        <sz val="10"/>
        <rFont val="ＦＡ 明朝"/>
        <charset val="128"/>
      </rPr>
      <t>犬山</t>
    </r>
  </si>
  <si>
    <r>
      <t>もえぎ</t>
    </r>
    <r>
      <rPr>
        <sz val="10"/>
        <rFont val="ＭＳ Ｐゴシック"/>
        <family val="3"/>
        <charset val="128"/>
      </rPr>
      <t>ｹ</t>
    </r>
    <r>
      <rPr>
        <sz val="10"/>
        <rFont val="ＦＡ 明朝"/>
        <charset val="128"/>
      </rPr>
      <t>丘1</t>
    </r>
  </si>
  <si>
    <r>
      <t>もえぎ</t>
    </r>
    <r>
      <rPr>
        <sz val="10"/>
        <rFont val="ＭＳ Ｐゴシック"/>
        <family val="3"/>
        <charset val="128"/>
      </rPr>
      <t>ｹ</t>
    </r>
    <r>
      <rPr>
        <sz val="10"/>
        <rFont val="ＦＡ 明朝"/>
        <charset val="128"/>
      </rPr>
      <t>丘2</t>
    </r>
  </si>
  <si>
    <r>
      <t>もえぎ</t>
    </r>
    <r>
      <rPr>
        <sz val="10"/>
        <rFont val="ＭＳ Ｐゴシック"/>
        <family val="3"/>
        <charset val="128"/>
      </rPr>
      <t>ｹ</t>
    </r>
    <r>
      <rPr>
        <sz val="10"/>
        <rFont val="ＦＡ 明朝"/>
        <charset val="128"/>
      </rPr>
      <t>丘3</t>
    </r>
  </si>
  <si>
    <r>
      <t>ﾚｲﾝﾎﾞｰ</t>
    </r>
    <r>
      <rPr>
        <sz val="10"/>
        <rFont val="ＦＡ 明朝"/>
        <charset val="128"/>
      </rPr>
      <t>第二羽黒</t>
    </r>
  </si>
  <si>
    <r>
      <t>日本</t>
    </r>
    <r>
      <rPr>
        <sz val="10"/>
        <rFont val="ＭＳ Ｐゴシック"/>
        <family val="3"/>
        <charset val="128"/>
      </rPr>
      <t>ｺﾝｸﾘｰﾄ</t>
    </r>
  </si>
  <si>
    <r>
      <t>ﾚｲﾝﾎﾞｰ</t>
    </r>
    <r>
      <rPr>
        <sz val="10"/>
        <rFont val="ＦＡ 明朝"/>
        <charset val="128"/>
      </rPr>
      <t>羽黒</t>
    </r>
  </si>
  <si>
    <r>
      <t>尾張富士</t>
    </r>
    <r>
      <rPr>
        <sz val="10"/>
        <rFont val="ＭＳ Ｐゴシック"/>
        <family val="3"/>
        <charset val="128"/>
      </rPr>
      <t>ｸﾞﾘﾝﾊｲﾂ</t>
    </r>
  </si>
  <si>
    <r>
      <t>ｸﾞﾘｰﾝﾀｳﾝ</t>
    </r>
    <r>
      <rPr>
        <sz val="10"/>
        <rFont val="ＦＡ 明朝"/>
        <charset val="128"/>
      </rPr>
      <t>楽田</t>
    </r>
  </si>
  <si>
    <r>
      <t>相互段</t>
    </r>
    <r>
      <rPr>
        <sz val="10"/>
        <rFont val="ＭＳ Ｐゴシック"/>
        <family val="3"/>
        <charset val="128"/>
      </rPr>
      <t>ﾎﾞｰﾙ</t>
    </r>
    <r>
      <rPr>
        <sz val="10"/>
        <rFont val="ＦＡ 明朝"/>
        <charset val="128"/>
      </rPr>
      <t>寮</t>
    </r>
  </si>
  <si>
    <r>
      <t>ﾚｲﾝﾎﾞｰ</t>
    </r>
    <r>
      <rPr>
        <sz val="10"/>
        <rFont val="ＦＡ 明朝"/>
        <charset val="128"/>
      </rPr>
      <t>北笠屋</t>
    </r>
  </si>
  <si>
    <r>
      <t>ﾚｲﾝﾎﾞｰ</t>
    </r>
    <r>
      <rPr>
        <sz val="10"/>
        <rFont val="ＦＡ 明朝"/>
        <charset val="128"/>
      </rPr>
      <t>犬山秋葉下</t>
    </r>
  </si>
  <si>
    <r>
      <t>天神町４</t>
    </r>
    <r>
      <rPr>
        <sz val="10"/>
        <rFont val="ＭＳ ゴシック"/>
        <family val="3"/>
        <charset val="128"/>
      </rPr>
      <t>・</t>
    </r>
    <r>
      <rPr>
        <sz val="10"/>
        <rFont val="ＦＡ 明朝"/>
        <charset val="128"/>
      </rPr>
      <t>５</t>
    </r>
  </si>
  <si>
    <t>令和５年</t>
    <rPh sb="0" eb="2">
      <t>レイワ</t>
    </rPh>
    <rPh sb="3" eb="4">
      <t>ネン</t>
    </rPh>
    <phoneticPr fontId="30"/>
  </si>
  <si>
    <t>平成31年</t>
  </si>
  <si>
    <t>平成30年度</t>
  </si>
  <si>
    <t>平成31年度</t>
  </si>
  <si>
    <t>令和４年度</t>
    <rPh sb="0" eb="2">
      <t>レイワ</t>
    </rPh>
    <rPh sb="3" eb="5">
      <t>ネンド</t>
    </rPh>
    <phoneticPr fontId="30"/>
  </si>
  <si>
    <t>令和５年３月３１日現在（単位：人・世帯）</t>
    <rPh sb="0" eb="2">
      <t>レイワ</t>
    </rPh>
    <rPh sb="3" eb="4">
      <t>ネン</t>
    </rPh>
    <rPh sb="5" eb="6">
      <t>ガツ</t>
    </rPh>
    <rPh sb="8" eb="9">
      <t>ヒ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</si>
</sst>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 "/>
    <numFmt numFmtId="177" formatCode="0_ "/>
    <numFmt numFmtId="178" formatCode="#,##0\ ;&quot;△ &quot;#,##0\ "/>
    <numFmt numFmtId="179" formatCode="0.00_ "/>
    <numFmt numFmtId="180" formatCode="#,##0.0_ "/>
  </numFmts>
  <fonts count="41">
    <font>
      <sz val="11"/>
      <name val="ＭＳ Ｐゴシック"/>
      <charset val="128"/>
    </font>
    <font>
      <sz val="10"/>
      <name val="ＭＳ Ｐゴシック"/>
      <family val="3"/>
      <charset val="128"/>
    </font>
    <font>
      <sz val="11"/>
      <name val="ＦＡ 明朝"/>
      <charset val="128"/>
    </font>
    <font>
      <sz val="10"/>
      <name val="ＦＡ 明朝"/>
      <charset val="128"/>
    </font>
    <font>
      <b/>
      <sz val="11"/>
      <name val="ＦＡ ゴシック"/>
      <charset val="128"/>
    </font>
    <font>
      <b/>
      <sz val="10"/>
      <name val="ＦＡ 明朝"/>
      <charset val="128"/>
    </font>
    <font>
      <sz val="12"/>
      <name val="ＦＡ 明朝"/>
      <charset val="128"/>
    </font>
    <font>
      <sz val="9"/>
      <name val="ＦＡ 明朝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ＦＡ 明朝"/>
      <charset val="128"/>
    </font>
    <font>
      <sz val="10"/>
      <color indexed="8"/>
      <name val="ＭＳ Ｐゴシック"/>
      <family val="3"/>
      <charset val="128"/>
    </font>
    <font>
      <b/>
      <sz val="18"/>
      <name val="ＦＡ ゴシック"/>
      <charset val="128"/>
    </font>
    <font>
      <b/>
      <sz val="10"/>
      <name val="ＦＡ ゴシック"/>
      <charset val="128"/>
    </font>
    <font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ＦＡ 明朝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ＦＡ 明朝"/>
      <charset val="128"/>
    </font>
    <font>
      <sz val="10"/>
      <color theme="1"/>
      <name val="ＦＡ 明朝"/>
      <family val="3"/>
      <charset val="128"/>
    </font>
    <font>
      <b/>
      <sz val="10"/>
      <color theme="1"/>
      <name val="ＦＡ 明朝"/>
      <family val="3"/>
      <charset val="128"/>
    </font>
    <font>
      <sz val="10"/>
      <name val="ＦＡ 明朝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5"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9" fillId="12" borderId="27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5" borderId="26" applyNumberFormat="0" applyAlignment="0" applyProtection="0">
      <alignment vertical="center"/>
    </xf>
    <xf numFmtId="0" fontId="28" fillId="23" borderId="34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16" borderId="28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23" fillId="16" borderId="26" applyNumberFormat="0" applyAlignment="0" applyProtection="0">
      <alignment vertical="center"/>
    </xf>
  </cellStyleXfs>
  <cellXfs count="450">
    <xf numFmtId="0" fontId="0" fillId="0" borderId="0" xfId="0" applyAlignment="1"/>
    <xf numFmtId="0" fontId="1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protection hidden="1"/>
    </xf>
    <xf numFmtId="0" fontId="0" fillId="0" borderId="0" xfId="0" applyFont="1" applyFill="1" applyAlignment="1" applyProtection="1"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6" xfId="0" applyFont="1" applyFill="1" applyBorder="1" applyAlignment="1" applyProtection="1"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/>
    <xf numFmtId="0" fontId="3" fillId="0" borderId="0" xfId="0" applyFont="1" applyFill="1" applyBorder="1" applyAlignment="1" applyProtection="1">
      <alignment horizontal="right"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protection hidden="1"/>
    </xf>
    <xf numFmtId="0" fontId="10" fillId="0" borderId="0" xfId="0" applyFont="1" applyFill="1" applyAlignment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0" fillId="0" borderId="15" xfId="0" applyNumberFormat="1" applyFont="1" applyFill="1" applyBorder="1" applyAlignment="1" applyProtection="1">
      <protection hidden="1"/>
    </xf>
    <xf numFmtId="0" fontId="3" fillId="0" borderId="15" xfId="0" applyFont="1" applyFill="1" applyBorder="1" applyAlignment="1" applyProtection="1"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1" fontId="3" fillId="0" borderId="0" xfId="0" applyNumberFormat="1" applyFont="1" applyFill="1" applyBorder="1" applyAlignment="1" applyProtection="1">
      <alignment vertical="center"/>
      <protection locked="0" hidden="1"/>
    </xf>
    <xf numFmtId="41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 hidden="1"/>
    </xf>
    <xf numFmtId="176" fontId="3" fillId="0" borderId="0" xfId="0" applyNumberFormat="1" applyFont="1" applyFill="1" applyAlignment="1" applyProtection="1">
      <alignment vertical="center"/>
      <protection locked="0" hidden="1"/>
    </xf>
    <xf numFmtId="0" fontId="0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76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alignment vertical="center"/>
      <protection locked="0" hidden="1"/>
    </xf>
    <xf numFmtId="0" fontId="3" fillId="0" borderId="0" xfId="0" applyFont="1" applyFill="1" applyAlignment="1" applyProtection="1">
      <alignment horizontal="center"/>
      <protection hidden="1"/>
    </xf>
    <xf numFmtId="0" fontId="31" fillId="25" borderId="0" xfId="0" applyFont="1" applyFill="1" applyAlignment="1" applyProtection="1">
      <protection hidden="1"/>
    </xf>
    <xf numFmtId="0" fontId="31" fillId="0" borderId="0" xfId="0" applyFont="1" applyFill="1" applyAlignment="1" applyProtection="1">
      <protection hidden="1"/>
    </xf>
    <xf numFmtId="0" fontId="32" fillId="0" borderId="0" xfId="0" applyFont="1" applyFill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Alignment="1"/>
    <xf numFmtId="0" fontId="29" fillId="0" borderId="0" xfId="0" applyFont="1" applyFill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24" borderId="0" xfId="0" applyFont="1" applyFill="1">
      <alignment vertical="center"/>
    </xf>
    <xf numFmtId="0" fontId="37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1" fillId="0" borderId="0" xfId="0" applyFont="1" applyAlignment="1"/>
    <xf numFmtId="0" fontId="1" fillId="24" borderId="0" xfId="0" applyFont="1" applyFill="1" applyAlignment="1" applyProtection="1">
      <protection hidden="1"/>
    </xf>
    <xf numFmtId="0" fontId="3" fillId="24" borderId="0" xfId="0" applyFont="1" applyFill="1" applyAlignment="1" applyProtection="1">
      <alignment horizontal="center" vertical="center"/>
      <protection hidden="1"/>
    </xf>
    <xf numFmtId="0" fontId="3" fillId="24" borderId="0" xfId="0" applyFont="1" applyFill="1" applyAlignment="1" applyProtection="1">
      <alignment horizontal="left" vertical="center"/>
      <protection hidden="1"/>
    </xf>
    <xf numFmtId="0" fontId="3" fillId="24" borderId="0" xfId="0" applyFont="1" applyFill="1" applyAlignment="1" applyProtection="1">
      <protection hidden="1"/>
    </xf>
    <xf numFmtId="0" fontId="3" fillId="24" borderId="0" xfId="0" applyFont="1" applyFill="1" applyBorder="1" applyAlignment="1" applyProtection="1">
      <protection hidden="1"/>
    </xf>
    <xf numFmtId="0" fontId="3" fillId="24" borderId="0" xfId="0" applyFont="1" applyFill="1" applyBorder="1" applyAlignment="1" applyProtection="1">
      <alignment vertical="center"/>
      <protection hidden="1"/>
    </xf>
    <xf numFmtId="0" fontId="3" fillId="24" borderId="2" xfId="0" applyNumberFormat="1" applyFont="1" applyFill="1" applyBorder="1" applyAlignment="1" applyProtection="1">
      <alignment horizontal="center" vertical="center"/>
      <protection hidden="1"/>
    </xf>
    <xf numFmtId="38" fontId="3" fillId="24" borderId="2" xfId="6" applyFont="1" applyFill="1" applyBorder="1" applyAlignment="1" applyProtection="1">
      <alignment horizontal="right" vertical="center"/>
      <protection hidden="1"/>
    </xf>
    <xf numFmtId="38" fontId="3" fillId="24" borderId="2" xfId="0" applyNumberFormat="1" applyFont="1" applyFill="1" applyBorder="1" applyAlignment="1" applyProtection="1">
      <alignment horizontal="right" vertical="center"/>
      <protection hidden="1"/>
    </xf>
    <xf numFmtId="176" fontId="3" fillId="24" borderId="2" xfId="0" applyNumberFormat="1" applyFont="1" applyFill="1" applyBorder="1" applyAlignment="1" applyProtection="1">
      <alignment horizontal="right" vertical="center"/>
      <protection hidden="1"/>
    </xf>
    <xf numFmtId="0" fontId="3" fillId="24" borderId="11" xfId="0" applyNumberFormat="1" applyFont="1" applyFill="1" applyBorder="1" applyAlignment="1" applyProtection="1">
      <alignment horizontal="center"/>
      <protection hidden="1"/>
    </xf>
    <xf numFmtId="38" fontId="3" fillId="24" borderId="11" xfId="6" applyFont="1" applyFill="1" applyBorder="1" applyAlignment="1" applyProtection="1">
      <alignment horizontal="center" vertical="center"/>
      <protection hidden="1"/>
    </xf>
    <xf numFmtId="38" fontId="3" fillId="24" borderId="11" xfId="0" applyNumberFormat="1" applyFont="1" applyFill="1" applyBorder="1" applyAlignment="1" applyProtection="1">
      <alignment horizontal="center" vertical="center"/>
      <protection hidden="1"/>
    </xf>
    <xf numFmtId="38" fontId="3" fillId="24" borderId="11" xfId="6" applyFont="1" applyFill="1" applyBorder="1" applyAlignment="1" applyProtection="1">
      <alignment horizontal="right" vertical="center"/>
      <protection hidden="1"/>
    </xf>
    <xf numFmtId="176" fontId="3" fillId="24" borderId="11" xfId="0" applyNumberFormat="1" applyFont="1" applyFill="1" applyBorder="1" applyAlignment="1" applyProtection="1">
      <alignment horizontal="right" vertical="center"/>
      <protection hidden="1"/>
    </xf>
    <xf numFmtId="176" fontId="3" fillId="24" borderId="11" xfId="0" applyNumberFormat="1" applyFont="1" applyFill="1" applyBorder="1" applyAlignment="1" applyProtection="1">
      <alignment horizontal="right"/>
      <protection hidden="1"/>
    </xf>
    <xf numFmtId="176" fontId="3" fillId="24" borderId="11" xfId="6" applyNumberFormat="1" applyFont="1" applyFill="1" applyBorder="1" applyAlignment="1" applyProtection="1">
      <alignment horizontal="right" vertical="center"/>
      <protection hidden="1"/>
    </xf>
    <xf numFmtId="176" fontId="3" fillId="24" borderId="5" xfId="0" applyNumberFormat="1" applyFont="1" applyFill="1" applyBorder="1" applyAlignment="1" applyProtection="1">
      <alignment horizontal="right" vertical="center"/>
      <protection hidden="1"/>
    </xf>
    <xf numFmtId="176" fontId="3" fillId="24" borderId="3" xfId="6" applyNumberFormat="1" applyFont="1" applyFill="1" applyBorder="1" applyAlignment="1" applyProtection="1">
      <alignment horizontal="right" vertical="center"/>
      <protection hidden="1"/>
    </xf>
    <xf numFmtId="0" fontId="3" fillId="24" borderId="11" xfId="0" applyFont="1" applyFill="1" applyBorder="1" applyAlignment="1" applyProtection="1">
      <alignment horizontal="center"/>
      <protection hidden="1"/>
    </xf>
    <xf numFmtId="176" fontId="3" fillId="24" borderId="3" xfId="0" applyNumberFormat="1" applyFont="1" applyFill="1" applyBorder="1" applyAlignment="1" applyProtection="1">
      <alignment horizontal="right" vertical="center"/>
      <protection hidden="1"/>
    </xf>
    <xf numFmtId="176" fontId="3" fillId="24" borderId="0" xfId="6" applyNumberFormat="1" applyFont="1" applyFill="1" applyBorder="1" applyAlignment="1" applyProtection="1">
      <alignment horizontal="right" vertical="center"/>
      <protection locked="0"/>
    </xf>
    <xf numFmtId="176" fontId="3" fillId="24" borderId="0" xfId="0" applyNumberFormat="1" applyFont="1" applyFill="1" applyBorder="1" applyAlignment="1" applyProtection="1">
      <alignment horizontal="right" vertical="center"/>
      <protection hidden="1"/>
    </xf>
    <xf numFmtId="176" fontId="3" fillId="24" borderId="15" xfId="0" applyNumberFormat="1" applyFont="1" applyFill="1" applyBorder="1" applyAlignment="1" applyProtection="1">
      <alignment horizontal="right" vertical="center"/>
      <protection locked="0"/>
    </xf>
    <xf numFmtId="176" fontId="3" fillId="24" borderId="0" xfId="0" applyNumberFormat="1" applyFont="1" applyFill="1" applyBorder="1" applyAlignment="1" applyProtection="1">
      <alignment horizontal="right" vertical="center"/>
      <protection locked="0"/>
    </xf>
    <xf numFmtId="0" fontId="1" fillId="24" borderId="0" xfId="0" applyFont="1" applyFill="1" applyBorder="1" applyAlignment="1" applyProtection="1">
      <protection hidden="1"/>
    </xf>
    <xf numFmtId="0" fontId="1" fillId="24" borderId="0" xfId="0" applyFont="1" applyFill="1" applyBorder="1" applyAlignment="1"/>
    <xf numFmtId="0" fontId="3" fillId="24" borderId="4" xfId="0" applyNumberFormat="1" applyFont="1" applyFill="1" applyBorder="1" applyAlignment="1" applyProtection="1">
      <alignment horizontal="center" vertical="center"/>
      <protection hidden="1"/>
    </xf>
    <xf numFmtId="0" fontId="1" fillId="24" borderId="0" xfId="0" applyFont="1" applyFill="1" applyAlignment="1"/>
    <xf numFmtId="0" fontId="3" fillId="24" borderId="0" xfId="0" applyFont="1" applyFill="1" applyBorder="1" applyAlignment="1" applyProtection="1">
      <alignment vertical="center" shrinkToFit="1"/>
      <protection hidden="1"/>
    </xf>
    <xf numFmtId="176" fontId="3" fillId="24" borderId="0" xfId="0" applyNumberFormat="1" applyFont="1" applyFill="1" applyBorder="1" applyAlignment="1" applyProtection="1">
      <alignment vertical="center"/>
      <protection locked="0"/>
    </xf>
    <xf numFmtId="176" fontId="3" fillId="24" borderId="0" xfId="0" applyNumberFormat="1" applyFont="1" applyFill="1" applyBorder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horizontal="right" vertical="center"/>
      <protection hidden="1"/>
    </xf>
    <xf numFmtId="176" fontId="3" fillId="24" borderId="15" xfId="0" applyNumberFormat="1" applyFont="1" applyFill="1" applyBorder="1" applyAlignment="1" applyProtection="1">
      <alignment vertical="center"/>
      <protection locked="0"/>
    </xf>
    <xf numFmtId="0" fontId="1" fillId="24" borderId="3" xfId="0" applyFont="1" applyFill="1" applyBorder="1">
      <alignment vertical="center"/>
    </xf>
    <xf numFmtId="0" fontId="1" fillId="24" borderId="10" xfId="0" applyFont="1" applyFill="1" applyBorder="1">
      <alignment vertical="center"/>
    </xf>
    <xf numFmtId="0" fontId="1" fillId="24" borderId="11" xfId="0" applyFont="1" applyFill="1" applyBorder="1">
      <alignment vertical="center"/>
    </xf>
    <xf numFmtId="176" fontId="3" fillId="24" borderId="16" xfId="0" applyNumberFormat="1" applyFont="1" applyFill="1" applyBorder="1" applyAlignment="1" applyProtection="1">
      <alignment horizontal="right" vertical="center"/>
      <protection hidden="1"/>
    </xf>
    <xf numFmtId="176" fontId="3" fillId="24" borderId="6" xfId="0" applyNumberFormat="1" applyFont="1" applyFill="1" applyBorder="1" applyAlignment="1" applyProtection="1">
      <alignment horizontal="right" vertical="center"/>
      <protection hidden="1"/>
    </xf>
    <xf numFmtId="0" fontId="1" fillId="24" borderId="2" xfId="0" applyFont="1" applyFill="1" applyBorder="1">
      <alignment vertical="center"/>
    </xf>
    <xf numFmtId="0" fontId="1" fillId="24" borderId="16" xfId="0" applyFont="1" applyFill="1" applyBorder="1">
      <alignment vertical="center"/>
    </xf>
    <xf numFmtId="0" fontId="1" fillId="24" borderId="15" xfId="0" applyFont="1" applyFill="1" applyBorder="1">
      <alignment vertical="center"/>
    </xf>
    <xf numFmtId="0" fontId="1" fillId="24" borderId="6" xfId="0" applyFont="1" applyFill="1" applyBorder="1">
      <alignment vertical="center"/>
    </xf>
    <xf numFmtId="0" fontId="0" fillId="24" borderId="11" xfId="0" applyFill="1" applyBorder="1">
      <alignment vertical="center"/>
    </xf>
    <xf numFmtId="0" fontId="0" fillId="24" borderId="3" xfId="0" applyFill="1" applyBorder="1">
      <alignment vertical="center"/>
    </xf>
    <xf numFmtId="0" fontId="39" fillId="0" borderId="0" xfId="0" applyFont="1" applyFill="1" applyAlignment="1" applyProtection="1">
      <protection hidden="1"/>
    </xf>
    <xf numFmtId="176" fontId="39" fillId="0" borderId="0" xfId="0" applyNumberFormat="1" applyFont="1" applyFill="1" applyAlignment="1" applyProtection="1">
      <alignment horizontal="center"/>
      <protection hidden="1"/>
    </xf>
    <xf numFmtId="0" fontId="40" fillId="0" borderId="0" xfId="0" applyFont="1" applyFill="1" applyAlignment="1" applyProtection="1"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distributed" vertical="center" indent="12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3" fillId="0" borderId="3" xfId="0" applyFont="1" applyFill="1" applyBorder="1" applyAlignment="1" applyProtection="1">
      <alignment horizontal="center" vertical="center"/>
      <protection hidden="1"/>
    </xf>
    <xf numFmtId="0" fontId="34" fillId="0" borderId="3" xfId="0" applyFont="1" applyFill="1" applyBorder="1" applyAlignment="1" applyProtection="1">
      <alignment horizontal="center" vertical="center"/>
      <protection hidden="1"/>
    </xf>
    <xf numFmtId="177" fontId="33" fillId="0" borderId="3" xfId="0" applyNumberFormat="1" applyFont="1" applyBorder="1" applyProtection="1">
      <alignment vertical="center"/>
      <protection locked="0"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177" fontId="3" fillId="0" borderId="11" xfId="0" applyNumberFormat="1" applyFont="1" applyBorder="1" applyProtection="1">
      <alignment vertical="center"/>
      <protection locked="0" hidden="1"/>
    </xf>
    <xf numFmtId="0" fontId="33" fillId="0" borderId="11" xfId="0" applyFont="1" applyFill="1" applyBorder="1" applyAlignment="1" applyProtection="1">
      <alignment horizontal="center" vertical="center"/>
      <protection hidden="1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177" fontId="3" fillId="0" borderId="5" xfId="0" applyNumberFormat="1" applyFont="1" applyBorder="1" applyProtection="1">
      <alignment vertical="center"/>
      <protection locked="0" hidden="1"/>
    </xf>
    <xf numFmtId="177" fontId="3" fillId="0" borderId="0" xfId="0" applyNumberFormat="1" applyFont="1" applyProtection="1">
      <alignment vertical="center"/>
      <protection locked="0" hidden="1"/>
    </xf>
    <xf numFmtId="177" fontId="3" fillId="0" borderId="6" xfId="0" applyNumberFormat="1" applyFont="1" applyBorder="1" applyProtection="1">
      <alignment vertical="center"/>
      <protection locked="0"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right" vertical="center"/>
      <protection hidden="1"/>
    </xf>
    <xf numFmtId="0" fontId="3" fillId="0" borderId="4" xfId="0" applyNumberFormat="1" applyFont="1" applyFill="1" applyBorder="1" applyAlignment="1" applyProtection="1">
      <alignment horizontal="distributed" vertical="center" indent="5"/>
      <protection hidden="1"/>
    </xf>
    <xf numFmtId="0" fontId="3" fillId="0" borderId="3" xfId="0" applyNumberFormat="1" applyFont="1" applyFill="1" applyBorder="1" applyAlignment="1" applyProtection="1">
      <alignment vertical="center"/>
      <protection hidden="1"/>
    </xf>
    <xf numFmtId="0" fontId="3" fillId="0" borderId="9" xfId="0" applyNumberFormat="1" applyFont="1" applyFill="1" applyBorder="1" applyAlignment="1" applyProtection="1">
      <alignment vertic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3" fillId="0" borderId="5" xfId="0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4" fillId="0" borderId="6" xfId="0" applyFont="1" applyFill="1" applyBorder="1" applyAlignment="1" applyProtection="1">
      <alignment horizontal="center" vertical="center"/>
      <protection hidden="1"/>
    </xf>
    <xf numFmtId="176" fontId="3" fillId="0" borderId="11" xfId="0" applyNumberFormat="1" applyFont="1" applyBorder="1" applyProtection="1">
      <alignment vertical="center"/>
      <protection locked="0" hidden="1"/>
    </xf>
    <xf numFmtId="176" fontId="3" fillId="0" borderId="11" xfId="0" applyNumberFormat="1" applyFont="1" applyBorder="1" applyProtection="1">
      <alignment vertical="center"/>
      <protection hidden="1"/>
    </xf>
    <xf numFmtId="176" fontId="3" fillId="0" borderId="0" xfId="0" applyNumberFormat="1" applyFont="1" applyProtection="1">
      <alignment vertical="center"/>
      <protection locked="0" hidden="1"/>
    </xf>
    <xf numFmtId="176" fontId="3" fillId="0" borderId="6" xfId="0" applyNumberFormat="1" applyFont="1" applyBorder="1" applyProtection="1">
      <alignment vertical="center"/>
      <protection locked="0" hidden="1"/>
    </xf>
    <xf numFmtId="0" fontId="33" fillId="0" borderId="9" xfId="0" applyFont="1" applyFill="1" applyBorder="1" applyAlignment="1" applyProtection="1">
      <alignment horizontal="center" vertical="center"/>
      <protection hidden="1"/>
    </xf>
    <xf numFmtId="0" fontId="34" fillId="0" borderId="1" xfId="0" applyFont="1" applyFill="1" applyBorder="1" applyAlignment="1" applyProtection="1">
      <alignment horizontal="center" vertical="center"/>
      <protection hidden="1"/>
    </xf>
    <xf numFmtId="0" fontId="34" fillId="0" borderId="10" xfId="0" applyFont="1" applyFill="1" applyBorder="1" applyAlignment="1" applyProtection="1">
      <alignment horizontal="center" vertical="center"/>
      <protection hidden="1"/>
    </xf>
    <xf numFmtId="176" fontId="33" fillId="0" borderId="3" xfId="0" applyNumberFormat="1" applyFont="1" applyBorder="1" applyProtection="1">
      <alignment vertical="center"/>
      <protection hidden="1"/>
    </xf>
    <xf numFmtId="176" fontId="33" fillId="0" borderId="3" xfId="0" applyNumberFormat="1" applyFont="1" applyBorder="1">
      <alignment vertical="center"/>
    </xf>
    <xf numFmtId="176" fontId="33" fillId="0" borderId="1" xfId="0" applyNumberFormat="1" applyFont="1" applyBorder="1">
      <alignment vertical="center"/>
    </xf>
    <xf numFmtId="176" fontId="33" fillId="0" borderId="10" xfId="0" applyNumberFormat="1" applyFont="1" applyBorder="1">
      <alignment vertical="center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176" fontId="3" fillId="0" borderId="5" xfId="0" applyNumberFormat="1" applyFont="1" applyBorder="1" applyProtection="1">
      <alignment vertical="center"/>
      <protection hidden="1"/>
    </xf>
    <xf numFmtId="176" fontId="3" fillId="0" borderId="0" xfId="0" applyNumberFormat="1" applyFont="1" applyProtection="1">
      <alignment vertical="center"/>
      <protection hidden="1"/>
    </xf>
    <xf numFmtId="176" fontId="3" fillId="0" borderId="6" xfId="0" applyNumberFormat="1" applyFont="1" applyBorder="1" applyProtection="1">
      <alignment vertical="center"/>
      <protection hidden="1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6" xfId="0" applyNumberFormat="1" applyFont="1" applyBorder="1">
      <alignment vertical="center"/>
    </xf>
    <xf numFmtId="0" fontId="3" fillId="0" borderId="4" xfId="0" applyNumberFormat="1" applyFont="1" applyFill="1" applyBorder="1" applyAlignment="1" applyProtection="1">
      <alignment horizontal="distributed" vertical="center" indent="6"/>
      <protection hidden="1"/>
    </xf>
    <xf numFmtId="0" fontId="3" fillId="0" borderId="3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10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176" fontId="3" fillId="0" borderId="14" xfId="0" applyNumberFormat="1" applyFont="1" applyBorder="1" applyProtection="1">
      <alignment vertical="center"/>
      <protection locked="0" hidden="1"/>
    </xf>
    <xf numFmtId="176" fontId="3" fillId="0" borderId="15" xfId="0" applyNumberFormat="1" applyFont="1" applyBorder="1" applyProtection="1">
      <alignment vertical="center"/>
      <protection locked="0" hidden="1"/>
    </xf>
    <xf numFmtId="176" fontId="3" fillId="0" borderId="16" xfId="0" applyNumberFormat="1" applyFont="1" applyBorder="1" applyProtection="1">
      <alignment vertical="center"/>
      <protection locked="0" hidden="1"/>
    </xf>
    <xf numFmtId="176" fontId="3" fillId="0" borderId="14" xfId="0" applyNumberFormat="1" applyFont="1" applyBorder="1" applyProtection="1">
      <alignment vertical="center"/>
      <protection hidden="1"/>
    </xf>
    <xf numFmtId="176" fontId="3" fillId="0" borderId="15" xfId="0" applyNumberFormat="1" applyFont="1" applyBorder="1" applyProtection="1">
      <alignment vertical="center"/>
      <protection hidden="1"/>
    </xf>
    <xf numFmtId="176" fontId="3" fillId="0" borderId="16" xfId="0" applyNumberFormat="1" applyFont="1" applyBorder="1" applyProtection="1">
      <alignment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176" fontId="3" fillId="0" borderId="9" xfId="0" applyNumberFormat="1" applyFont="1" applyFill="1" applyBorder="1" applyAlignment="1" applyProtection="1">
      <alignment vertical="center"/>
      <protection hidden="1"/>
    </xf>
    <xf numFmtId="176" fontId="3" fillId="0" borderId="1" xfId="0" applyNumberFormat="1" applyFont="1" applyFill="1" applyBorder="1" applyAlignment="1" applyProtection="1">
      <alignment vertical="center"/>
      <protection hidden="1"/>
    </xf>
    <xf numFmtId="176" fontId="3" fillId="0" borderId="1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176" fontId="33" fillId="0" borderId="5" xfId="0" applyNumberFormat="1" applyFont="1" applyFill="1" applyBorder="1" applyAlignment="1" applyProtection="1">
      <alignment vertical="center"/>
      <protection hidden="1"/>
    </xf>
    <xf numFmtId="176" fontId="33" fillId="0" borderId="0" xfId="0" applyNumberFormat="1" applyFont="1" applyFill="1" applyBorder="1" applyAlignment="1" applyProtection="1">
      <alignment vertical="center"/>
      <protection hidden="1"/>
    </xf>
    <xf numFmtId="176" fontId="3" fillId="0" borderId="23" xfId="0" applyNumberFormat="1" applyFont="1" applyFill="1" applyBorder="1" applyAlignment="1" applyProtection="1">
      <alignment vertical="center"/>
      <protection hidden="1"/>
    </xf>
    <xf numFmtId="176" fontId="3" fillId="0" borderId="24" xfId="0" applyNumberFormat="1" applyFont="1" applyFill="1" applyBorder="1" applyAlignment="1" applyProtection="1">
      <alignment vertical="center"/>
      <protection hidden="1"/>
    </xf>
    <xf numFmtId="176" fontId="3" fillId="0" borderId="25" xfId="0" applyNumberFormat="1" applyFont="1" applyFill="1" applyBorder="1" applyAlignment="1" applyProtection="1">
      <alignment vertical="center"/>
      <protection hidden="1"/>
    </xf>
    <xf numFmtId="176" fontId="33" fillId="0" borderId="23" xfId="0" applyNumberFormat="1" applyFont="1" applyFill="1" applyBorder="1" applyAlignment="1" applyProtection="1">
      <alignment vertical="center"/>
      <protection hidden="1"/>
    </xf>
    <xf numFmtId="176" fontId="33" fillId="0" borderId="24" xfId="0" applyNumberFormat="1" applyFont="1" applyFill="1" applyBorder="1" applyAlignment="1" applyProtection="1">
      <alignment vertical="center"/>
      <protection hidden="1"/>
    </xf>
    <xf numFmtId="176" fontId="33" fillId="0" borderId="25" xfId="0" applyNumberFormat="1" applyFont="1" applyFill="1" applyBorder="1" applyAlignment="1" applyProtection="1">
      <alignment vertical="center"/>
      <protection hidden="1"/>
    </xf>
    <xf numFmtId="176" fontId="3" fillId="0" borderId="5" xfId="0" applyNumberFormat="1" applyFont="1" applyFill="1" applyBorder="1" applyAlignment="1" applyProtection="1">
      <alignment vertical="center"/>
      <protection hidden="1"/>
    </xf>
    <xf numFmtId="176" fontId="3" fillId="0" borderId="0" xfId="0" applyNumberFormat="1" applyFont="1" applyFill="1" applyBorder="1" applyAlignment="1" applyProtection="1">
      <alignment vertical="center"/>
      <protection hidden="1"/>
    </xf>
    <xf numFmtId="176" fontId="3" fillId="0" borderId="6" xfId="0" applyNumberFormat="1" applyFont="1" applyFill="1" applyBorder="1" applyAlignment="1" applyProtection="1">
      <alignment vertical="center"/>
      <protection hidden="1"/>
    </xf>
    <xf numFmtId="176" fontId="33" fillId="0" borderId="6" xfId="0" applyNumberFormat="1" applyFont="1" applyFill="1" applyBorder="1" applyAlignment="1" applyProtection="1">
      <alignment vertical="center"/>
      <protection hidden="1"/>
    </xf>
    <xf numFmtId="176" fontId="3" fillId="0" borderId="5" xfId="8" applyNumberFormat="1" applyFont="1" applyBorder="1">
      <alignment vertical="center"/>
    </xf>
    <xf numFmtId="176" fontId="3" fillId="0" borderId="0" xfId="8" applyNumberFormat="1" applyFont="1">
      <alignment vertical="center"/>
    </xf>
    <xf numFmtId="176" fontId="3" fillId="0" borderId="6" xfId="8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hidden="1"/>
    </xf>
    <xf numFmtId="176" fontId="33" fillId="0" borderId="5" xfId="8" applyNumberFormat="1" applyFont="1" applyBorder="1">
      <alignment vertical="center"/>
    </xf>
    <xf numFmtId="176" fontId="33" fillId="0" borderId="0" xfId="8" applyNumberFormat="1" applyFont="1" applyBorder="1">
      <alignment vertical="center"/>
    </xf>
    <xf numFmtId="176" fontId="33" fillId="0" borderId="6" xfId="8" applyNumberFormat="1" applyFont="1" applyBorder="1">
      <alignment vertical="center"/>
    </xf>
    <xf numFmtId="176" fontId="33" fillId="0" borderId="0" xfId="8" applyNumberFormat="1" applyFont="1">
      <alignment vertical="center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176" fontId="3" fillId="0" borderId="18" xfId="0" applyNumberFormat="1" applyFont="1" applyBorder="1" applyProtection="1">
      <alignment vertical="center"/>
      <protection hidden="1"/>
    </xf>
    <xf numFmtId="176" fontId="3" fillId="0" borderId="19" xfId="0" applyNumberFormat="1" applyFont="1" applyBorder="1" applyProtection="1">
      <alignment vertical="center"/>
      <protection hidden="1"/>
    </xf>
    <xf numFmtId="176" fontId="3" fillId="0" borderId="22" xfId="0" applyNumberFormat="1" applyFont="1" applyBorder="1" applyProtection="1">
      <alignment vertical="center"/>
      <protection hidden="1"/>
    </xf>
    <xf numFmtId="176" fontId="3" fillId="0" borderId="18" xfId="8" applyNumberFormat="1" applyFont="1" applyBorder="1">
      <alignment vertical="center"/>
    </xf>
    <xf numFmtId="176" fontId="3" fillId="0" borderId="19" xfId="8" applyNumberFormat="1" applyFont="1" applyBorder="1">
      <alignment vertical="center"/>
    </xf>
    <xf numFmtId="176" fontId="3" fillId="0" borderId="22" xfId="8" applyNumberFormat="1" applyFont="1" applyBorder="1">
      <alignment vertical="center"/>
    </xf>
    <xf numFmtId="176" fontId="33" fillId="0" borderId="18" xfId="8" applyNumberFormat="1" applyFont="1" applyBorder="1">
      <alignment vertical="center"/>
    </xf>
    <xf numFmtId="176" fontId="33" fillId="0" borderId="19" xfId="8" applyNumberFormat="1" applyFont="1" applyBorder="1">
      <alignment vertical="center"/>
    </xf>
    <xf numFmtId="176" fontId="33" fillId="0" borderId="22" xfId="8" applyNumberFormat="1" applyFont="1" applyBorder="1">
      <alignment vertical="center"/>
    </xf>
    <xf numFmtId="0" fontId="3" fillId="0" borderId="4" xfId="0" applyNumberFormat="1" applyFont="1" applyFill="1" applyBorder="1" applyAlignment="1" applyProtection="1">
      <alignment horizontal="distributed" vertical="center" indent="1"/>
      <protection hidden="1"/>
    </xf>
    <xf numFmtId="176" fontId="3" fillId="0" borderId="4" xfId="6" applyNumberFormat="1" applyFont="1" applyFill="1" applyBorder="1" applyAlignment="1" applyProtection="1">
      <alignment vertical="center"/>
      <protection hidden="1"/>
    </xf>
    <xf numFmtId="176" fontId="3" fillId="0" borderId="14" xfId="8" applyNumberFormat="1" applyFont="1" applyBorder="1">
      <alignment vertical="center"/>
    </xf>
    <xf numFmtId="176" fontId="3" fillId="0" borderId="15" xfId="8" applyNumberFormat="1" applyFont="1" applyBorder="1">
      <alignment vertical="center"/>
    </xf>
    <xf numFmtId="176" fontId="3" fillId="0" borderId="16" xfId="8" applyNumberFormat="1" applyFont="1" applyBorder="1">
      <alignment vertical="center"/>
    </xf>
    <xf numFmtId="176" fontId="33" fillId="0" borderId="14" xfId="8" applyNumberFormat="1" applyFont="1" applyBorder="1">
      <alignment vertical="center"/>
    </xf>
    <xf numFmtId="176" fontId="33" fillId="0" borderId="15" xfId="8" applyNumberFormat="1" applyFont="1" applyBorder="1">
      <alignment vertical="center"/>
    </xf>
    <xf numFmtId="176" fontId="33" fillId="0" borderId="16" xfId="8" applyNumberFormat="1" applyFont="1" applyBorder="1">
      <alignment vertical="center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15" xfId="0" applyFont="1" applyFill="1" applyBorder="1" applyAlignment="1" applyProtection="1">
      <alignment horizontal="right" vertical="center"/>
      <protection hidden="1"/>
    </xf>
    <xf numFmtId="0" fontId="3" fillId="0" borderId="4" xfId="0" applyNumberFormat="1" applyFont="1" applyFill="1" applyBorder="1" applyAlignment="1" applyProtection="1">
      <alignment horizontal="distributed" vertical="center" indent="2"/>
      <protection hidden="1"/>
    </xf>
    <xf numFmtId="0" fontId="3" fillId="0" borderId="5" xfId="0" applyNumberFormat="1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176" fontId="3" fillId="0" borderId="18" xfId="0" applyNumberFormat="1" applyFont="1" applyBorder="1" applyAlignment="1" applyProtection="1">
      <alignment horizontal="right" vertical="center"/>
      <protection locked="0" hidden="1"/>
    </xf>
    <xf numFmtId="176" fontId="3" fillId="0" borderId="19" xfId="0" applyNumberFormat="1" applyFont="1" applyBorder="1" applyAlignment="1" applyProtection="1">
      <alignment horizontal="right" vertical="center"/>
      <protection locked="0" hidden="1"/>
    </xf>
    <xf numFmtId="176" fontId="3" fillId="0" borderId="22" xfId="0" applyNumberFormat="1" applyFont="1" applyBorder="1" applyAlignment="1" applyProtection="1">
      <alignment horizontal="right" vertical="center"/>
      <protection locked="0" hidden="1"/>
    </xf>
    <xf numFmtId="176" fontId="3" fillId="0" borderId="0" xfId="8" applyNumberFormat="1" applyFont="1" applyBorder="1">
      <alignment vertical="center"/>
    </xf>
    <xf numFmtId="176" fontId="3" fillId="0" borderId="5" xfId="0" applyNumberFormat="1" applyFont="1" applyBorder="1" applyAlignment="1" applyProtection="1">
      <alignment horizontal="right" vertical="center"/>
      <protection locked="0" hidden="1"/>
    </xf>
    <xf numFmtId="176" fontId="3" fillId="0" borderId="0" xfId="0" applyNumberFormat="1" applyFont="1" applyAlignment="1" applyProtection="1">
      <alignment horizontal="right" vertical="center"/>
      <protection locked="0" hidden="1"/>
    </xf>
    <xf numFmtId="176" fontId="3" fillId="0" borderId="6" xfId="0" applyNumberFormat="1" applyFont="1" applyBorder="1" applyAlignment="1" applyProtection="1">
      <alignment horizontal="right" vertical="center"/>
      <protection locked="0" hidden="1"/>
    </xf>
    <xf numFmtId="0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176" fontId="3" fillId="0" borderId="20" xfId="6" applyNumberFormat="1" applyFont="1" applyFill="1" applyBorder="1" applyAlignment="1" applyProtection="1">
      <alignment vertical="center"/>
      <protection hidden="1"/>
    </xf>
    <xf numFmtId="176" fontId="3" fillId="0" borderId="21" xfId="6" applyNumberFormat="1" applyFont="1" applyFill="1" applyBorder="1" applyAlignment="1" applyProtection="1">
      <alignment vertical="center"/>
      <protection hidden="1"/>
    </xf>
    <xf numFmtId="176" fontId="3" fillId="0" borderId="17" xfId="6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20" xfId="0" applyNumberFormat="1" applyFont="1" applyFill="1" applyBorder="1" applyAlignment="1" applyProtection="1">
      <alignment horizontal="distributed" vertical="center" indent="2"/>
      <protection hidden="1"/>
    </xf>
    <xf numFmtId="0" fontId="3" fillId="0" borderId="21" xfId="0" applyNumberFormat="1" applyFont="1" applyFill="1" applyBorder="1" applyAlignment="1" applyProtection="1">
      <alignment horizontal="distributed" vertical="center" indent="2"/>
      <protection hidden="1"/>
    </xf>
    <xf numFmtId="0" fontId="3" fillId="0" borderId="17" xfId="0" applyNumberFormat="1" applyFont="1" applyFill="1" applyBorder="1" applyAlignment="1" applyProtection="1">
      <alignment horizontal="distributed" vertical="center" indent="2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24" borderId="9" xfId="0" applyFont="1" applyFill="1" applyBorder="1" applyAlignment="1" applyProtection="1">
      <alignment horizontal="center" vertical="center"/>
      <protection hidden="1"/>
    </xf>
    <xf numFmtId="0" fontId="3" fillId="24" borderId="1" xfId="0" applyFont="1" applyFill="1" applyBorder="1" applyAlignment="1" applyProtection="1">
      <alignment horizontal="center" vertical="center"/>
      <protection hidden="1"/>
    </xf>
    <xf numFmtId="0" fontId="3" fillId="24" borderId="10" xfId="0" applyFont="1" applyFill="1" applyBorder="1" applyAlignment="1" applyProtection="1">
      <alignment horizontal="center" vertical="center"/>
      <protection hidden="1"/>
    </xf>
    <xf numFmtId="179" fontId="33" fillId="24" borderId="3" xfId="0" applyNumberFormat="1" applyFont="1" applyFill="1" applyBorder="1" applyProtection="1">
      <alignment vertical="center"/>
      <protection hidden="1"/>
    </xf>
    <xf numFmtId="176" fontId="33" fillId="24" borderId="9" xfId="0" applyNumberFormat="1" applyFont="1" applyFill="1" applyBorder="1" applyProtection="1">
      <alignment vertical="center"/>
      <protection locked="0" hidden="1"/>
    </xf>
    <xf numFmtId="176" fontId="33" fillId="24" borderId="9" xfId="0" applyNumberFormat="1" applyFont="1" applyFill="1" applyBorder="1" applyAlignment="1" applyProtection="1">
      <alignment horizontal="right" vertical="center"/>
      <protection hidden="1"/>
    </xf>
    <xf numFmtId="176" fontId="33" fillId="24" borderId="1" xfId="0" applyNumberFormat="1" applyFont="1" applyFill="1" applyBorder="1" applyAlignment="1" applyProtection="1">
      <alignment horizontal="right" vertical="center"/>
      <protection hidden="1"/>
    </xf>
    <xf numFmtId="176" fontId="33" fillId="24" borderId="9" xfId="0" applyNumberFormat="1" applyFont="1" applyFill="1" applyBorder="1" applyProtection="1">
      <alignment vertical="center"/>
      <protection hidden="1"/>
    </xf>
    <xf numFmtId="176" fontId="33" fillId="24" borderId="1" xfId="0" applyNumberFormat="1" applyFont="1" applyFill="1" applyBorder="1" applyProtection="1">
      <alignment vertical="center"/>
      <protection hidden="1"/>
    </xf>
    <xf numFmtId="180" fontId="33" fillId="24" borderId="3" xfId="0" applyNumberFormat="1" applyFont="1" applyFill="1" applyBorder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179" fontId="3" fillId="0" borderId="11" xfId="0" applyNumberFormat="1" applyFont="1" applyBorder="1" applyProtection="1">
      <alignment vertical="center"/>
      <protection hidden="1"/>
    </xf>
    <xf numFmtId="176" fontId="3" fillId="0" borderId="5" xfId="0" applyNumberFormat="1" applyFont="1" applyBorder="1" applyProtection="1">
      <alignment vertical="center"/>
      <protection locked="0" hidden="1"/>
    </xf>
    <xf numFmtId="176" fontId="3" fillId="0" borderId="5" xfId="0" applyNumberFormat="1" applyFont="1" applyBorder="1" applyAlignment="1" applyProtection="1">
      <alignment horizontal="right" vertical="center"/>
      <protection hidden="1"/>
    </xf>
    <xf numFmtId="176" fontId="3" fillId="0" borderId="0" xfId="0" applyNumberFormat="1" applyFont="1" applyAlignment="1" applyProtection="1">
      <alignment horizontal="right" vertical="center"/>
      <protection hidden="1"/>
    </xf>
    <xf numFmtId="180" fontId="3" fillId="0" borderId="11" xfId="0" applyNumberFormat="1" applyFont="1" applyBorder="1" applyProtection="1">
      <alignment vertical="center"/>
      <protection hidden="1"/>
    </xf>
    <xf numFmtId="0" fontId="3" fillId="24" borderId="5" xfId="0" applyFont="1" applyFill="1" applyBorder="1" applyAlignment="1" applyProtection="1">
      <alignment horizontal="center" vertical="center"/>
      <protection hidden="1"/>
    </xf>
    <xf numFmtId="0" fontId="3" fillId="24" borderId="0" xfId="0" applyFont="1" applyFill="1" applyBorder="1" applyAlignment="1" applyProtection="1">
      <alignment horizontal="center" vertical="center"/>
      <protection hidden="1"/>
    </xf>
    <xf numFmtId="0" fontId="3" fillId="24" borderId="6" xfId="0" applyFont="1" applyFill="1" applyBorder="1" applyAlignment="1" applyProtection="1">
      <alignment horizontal="center" vertical="center"/>
      <protection hidden="1"/>
    </xf>
    <xf numFmtId="179" fontId="3" fillId="24" borderId="11" xfId="0" applyNumberFormat="1" applyFont="1" applyFill="1" applyBorder="1" applyProtection="1">
      <alignment vertical="center"/>
      <protection hidden="1"/>
    </xf>
    <xf numFmtId="176" fontId="3" fillId="24" borderId="5" xfId="0" applyNumberFormat="1" applyFont="1" applyFill="1" applyBorder="1" applyProtection="1">
      <alignment vertical="center"/>
      <protection locked="0" hidden="1"/>
    </xf>
    <xf numFmtId="176" fontId="3" fillId="24" borderId="5" xfId="0" applyNumberFormat="1" applyFont="1" applyFill="1" applyBorder="1" applyAlignment="1" applyProtection="1">
      <alignment horizontal="right" vertical="center"/>
      <protection hidden="1"/>
    </xf>
    <xf numFmtId="176" fontId="3" fillId="24" borderId="0" xfId="0" applyNumberFormat="1" applyFont="1" applyFill="1" applyAlignment="1" applyProtection="1">
      <alignment horizontal="right" vertical="center"/>
      <protection hidden="1"/>
    </xf>
    <xf numFmtId="176" fontId="3" fillId="24" borderId="5" xfId="0" applyNumberFormat="1" applyFont="1" applyFill="1" applyBorder="1" applyProtection="1">
      <alignment vertical="center"/>
      <protection locked="0"/>
    </xf>
    <xf numFmtId="176" fontId="3" fillId="24" borderId="0" xfId="0" applyNumberFormat="1" applyFont="1" applyFill="1" applyProtection="1">
      <alignment vertical="center"/>
      <protection locked="0"/>
    </xf>
    <xf numFmtId="180" fontId="3" fillId="24" borderId="11" xfId="0" applyNumberFormat="1" applyFont="1" applyFill="1" applyBorder="1" applyProtection="1">
      <alignment vertical="center"/>
      <protection hidden="1"/>
    </xf>
    <xf numFmtId="179" fontId="3" fillId="0" borderId="11" xfId="0" applyNumberFormat="1" applyFont="1" applyBorder="1" applyProtection="1">
      <alignment vertical="center"/>
      <protection locked="0"/>
    </xf>
    <xf numFmtId="176" fontId="3" fillId="0" borderId="5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179" fontId="3" fillId="0" borderId="5" xfId="0" applyNumberFormat="1" applyFont="1" applyBorder="1" applyProtection="1">
      <alignment vertical="center"/>
      <protection locked="0"/>
    </xf>
    <xf numFmtId="179" fontId="3" fillId="0" borderId="0" xfId="0" applyNumberFormat="1" applyFont="1" applyProtection="1">
      <alignment vertical="center"/>
      <protection locked="0"/>
    </xf>
    <xf numFmtId="179" fontId="3" fillId="0" borderId="6" xfId="0" applyNumberFormat="1" applyFont="1" applyBorder="1" applyProtection="1">
      <alignment vertical="center"/>
      <protection locked="0"/>
    </xf>
    <xf numFmtId="176" fontId="3" fillId="0" borderId="6" xfId="0" applyNumberFormat="1" applyFont="1" applyBorder="1" applyAlignment="1" applyProtection="1">
      <alignment horizontal="right" vertical="center"/>
      <protection hidden="1"/>
    </xf>
    <xf numFmtId="176" fontId="3" fillId="0" borderId="6" xfId="0" applyNumberFormat="1" applyFont="1" applyBorder="1" applyProtection="1">
      <alignment vertical="center"/>
      <protection locked="0"/>
    </xf>
    <xf numFmtId="180" fontId="3" fillId="0" borderId="5" xfId="0" applyNumberFormat="1" applyFont="1" applyBorder="1" applyProtection="1">
      <alignment vertical="center"/>
      <protection hidden="1"/>
    </xf>
    <xf numFmtId="180" fontId="3" fillId="0" borderId="0" xfId="0" applyNumberFormat="1" applyFont="1" applyProtection="1">
      <alignment vertical="center"/>
      <protection hidden="1"/>
    </xf>
    <xf numFmtId="180" fontId="3" fillId="0" borderId="6" xfId="0" applyNumberFormat="1" applyFont="1" applyBorder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right" vertical="center"/>
      <protection hidden="1"/>
    </xf>
    <xf numFmtId="0" fontId="3" fillId="0" borderId="16" xfId="0" applyFont="1" applyFill="1" applyBorder="1" applyAlignment="1" applyProtection="1">
      <alignment horizontal="right" vertical="center"/>
      <protection hidden="1"/>
    </xf>
    <xf numFmtId="0" fontId="3" fillId="0" borderId="20" xfId="0" applyNumberFormat="1" applyFont="1" applyFill="1" applyBorder="1" applyAlignment="1" applyProtection="1">
      <alignment horizontal="distributed" vertical="center" indent="4"/>
      <protection hidden="1"/>
    </xf>
    <xf numFmtId="0" fontId="3" fillId="0" borderId="20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15" xfId="0" applyNumberFormat="1" applyFont="1" applyFill="1" applyBorder="1" applyAlignment="1" applyProtection="1">
      <alignment horizontal="center"/>
      <protection hidden="1"/>
    </xf>
    <xf numFmtId="0" fontId="3" fillId="0" borderId="16" xfId="0" applyNumberFormat="1" applyFont="1" applyFill="1" applyBorder="1" applyAlignment="1" applyProtection="1">
      <alignment horizontal="center"/>
      <protection hidden="1"/>
    </xf>
    <xf numFmtId="0" fontId="3" fillId="0" borderId="4" xfId="0" applyNumberFormat="1" applyFont="1" applyFill="1" applyBorder="1" applyAlignment="1" applyProtection="1">
      <alignment horizontal="distributed" vertical="center" indent="3"/>
      <protection hidden="1"/>
    </xf>
    <xf numFmtId="0" fontId="3" fillId="0" borderId="17" xfId="0" applyNumberFormat="1" applyFont="1" applyFill="1" applyBorder="1" applyAlignment="1" applyProtection="1">
      <alignment horizontal="distributed" vertical="center" indent="4"/>
      <protection hidden="1"/>
    </xf>
    <xf numFmtId="0" fontId="3" fillId="0" borderId="1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9" xfId="0" applyNumberFormat="1" applyFont="1" applyFill="1" applyBorder="1" applyAlignment="1" applyProtection="1">
      <alignment horizontal="distributed" vertical="center" indent="1"/>
      <protection hidden="1"/>
    </xf>
    <xf numFmtId="178" fontId="3" fillId="0" borderId="11" xfId="0" applyNumberFormat="1" applyFont="1" applyFill="1" applyBorder="1" applyAlignment="1" applyProtection="1">
      <alignment vertical="center"/>
      <protection hidden="1"/>
    </xf>
    <xf numFmtId="177" fontId="3" fillId="0" borderId="0" xfId="0" applyNumberFormat="1" applyFont="1" applyFill="1" applyBorder="1" applyAlignment="1" applyProtection="1">
      <alignment horizontal="right" vertical="center"/>
      <protection locked="0" hidden="1"/>
    </xf>
    <xf numFmtId="177" fontId="3" fillId="0" borderId="6" xfId="0" applyNumberFormat="1" applyFont="1" applyFill="1" applyBorder="1" applyAlignment="1" applyProtection="1">
      <alignment horizontal="right" vertical="center"/>
      <protection locked="0" hidden="1"/>
    </xf>
    <xf numFmtId="177" fontId="3" fillId="0" borderId="5" xfId="0" applyNumberFormat="1" applyFont="1" applyFill="1" applyBorder="1" applyAlignment="1" applyProtection="1">
      <alignment horizontal="right" vertical="center"/>
      <protection locked="0" hidden="1"/>
    </xf>
    <xf numFmtId="178" fontId="3" fillId="0" borderId="11" xfId="0" applyNumberFormat="1" applyFont="1" applyFill="1" applyBorder="1" applyAlignment="1" applyProtection="1">
      <alignment horizontal="right" vertical="center"/>
      <protection hidden="1"/>
    </xf>
    <xf numFmtId="41" fontId="3" fillId="0" borderId="5" xfId="0" applyNumberFormat="1" applyFont="1" applyFill="1" applyBorder="1" applyAlignment="1" applyProtection="1">
      <alignment horizontal="right" vertical="center"/>
      <protection locked="0" hidden="1"/>
    </xf>
    <xf numFmtId="41" fontId="3" fillId="0" borderId="0" xfId="0" applyNumberFormat="1" applyFont="1" applyFill="1" applyBorder="1" applyAlignment="1" applyProtection="1">
      <alignment horizontal="right" vertical="center"/>
      <protection locked="0" hidden="1"/>
    </xf>
    <xf numFmtId="41" fontId="3" fillId="0" borderId="6" xfId="0" applyNumberFormat="1" applyFont="1" applyFill="1" applyBorder="1" applyAlignment="1" applyProtection="1">
      <alignment horizontal="right" vertical="center"/>
      <protection locked="0" hidden="1"/>
    </xf>
    <xf numFmtId="178" fontId="3" fillId="0" borderId="11" xfId="0" applyNumberFormat="1" applyFont="1" applyFill="1" applyBorder="1" applyAlignment="1" applyProtection="1">
      <alignment vertical="center"/>
      <protection locked="0" hidden="1"/>
    </xf>
    <xf numFmtId="178" fontId="3" fillId="0" borderId="5" xfId="0" applyNumberFormat="1" applyFont="1" applyFill="1" applyBorder="1" applyAlignment="1" applyProtection="1">
      <alignment vertical="center"/>
      <protection hidden="1"/>
    </xf>
    <xf numFmtId="178" fontId="3" fillId="0" borderId="0" xfId="0" applyNumberFormat="1" applyFont="1" applyFill="1" applyBorder="1" applyAlignment="1" applyProtection="1">
      <alignment vertical="center"/>
      <protection hidden="1"/>
    </xf>
    <xf numFmtId="178" fontId="3" fillId="0" borderId="6" xfId="0" applyNumberFormat="1" applyFont="1" applyFill="1" applyBorder="1" applyAlignment="1" applyProtection="1">
      <alignment vertical="center"/>
      <protection hidden="1"/>
    </xf>
    <xf numFmtId="177" fontId="34" fillId="24" borderId="0" xfId="0" applyNumberFormat="1" applyFont="1" applyFill="1" applyBorder="1" applyAlignment="1" applyProtection="1">
      <alignment horizontal="right" vertical="center"/>
      <protection locked="0" hidden="1"/>
    </xf>
    <xf numFmtId="177" fontId="34" fillId="24" borderId="6" xfId="0" applyNumberFormat="1" applyFont="1" applyFill="1" applyBorder="1" applyAlignment="1" applyProtection="1">
      <alignment horizontal="right" vertical="center"/>
      <protection locked="0" hidden="1"/>
    </xf>
    <xf numFmtId="177" fontId="34" fillId="0" borderId="5" xfId="0" applyNumberFormat="1" applyFont="1" applyFill="1" applyBorder="1" applyAlignment="1" applyProtection="1">
      <alignment horizontal="right" vertical="center"/>
      <protection locked="0" hidden="1"/>
    </xf>
    <xf numFmtId="177" fontId="34" fillId="0" borderId="0" xfId="0" applyNumberFormat="1" applyFont="1" applyFill="1" applyBorder="1" applyAlignment="1" applyProtection="1">
      <alignment horizontal="right" vertical="center"/>
      <protection locked="0" hidden="1"/>
    </xf>
    <xf numFmtId="177" fontId="34" fillId="0" borderId="6" xfId="0" applyNumberFormat="1" applyFont="1" applyFill="1" applyBorder="1" applyAlignment="1" applyProtection="1">
      <alignment horizontal="right" vertical="center"/>
      <protection locked="0" hidden="1"/>
    </xf>
    <xf numFmtId="178" fontId="34" fillId="0" borderId="11" xfId="0" applyNumberFormat="1" applyFont="1" applyFill="1" applyBorder="1" applyAlignment="1" applyProtection="1">
      <alignment horizontal="right" vertical="center"/>
      <protection hidden="1"/>
    </xf>
    <xf numFmtId="41" fontId="34" fillId="0" borderId="5" xfId="0" applyNumberFormat="1" applyFont="1" applyFill="1" applyBorder="1" applyAlignment="1" applyProtection="1">
      <alignment horizontal="right" vertical="center"/>
      <protection locked="0" hidden="1"/>
    </xf>
    <xf numFmtId="41" fontId="34" fillId="0" borderId="0" xfId="0" applyNumberFormat="1" applyFont="1" applyFill="1" applyBorder="1" applyAlignment="1" applyProtection="1">
      <alignment horizontal="right" vertical="center"/>
      <protection locked="0" hidden="1"/>
    </xf>
    <xf numFmtId="41" fontId="34" fillId="0" borderId="6" xfId="0" applyNumberFormat="1" applyFont="1" applyFill="1" applyBorder="1" applyAlignment="1" applyProtection="1">
      <alignment horizontal="right" vertical="center"/>
      <protection locked="0" hidden="1"/>
    </xf>
    <xf numFmtId="178" fontId="34" fillId="0" borderId="11" xfId="0" applyNumberFormat="1" applyFont="1" applyFill="1" applyBorder="1" applyAlignment="1" applyProtection="1">
      <alignment vertical="center"/>
      <protection locked="0" hidden="1"/>
    </xf>
    <xf numFmtId="178" fontId="34" fillId="0" borderId="11" xfId="0" applyNumberFormat="1" applyFont="1" applyFill="1" applyBorder="1" applyAlignment="1" applyProtection="1">
      <alignment vertical="center"/>
      <protection hidden="1"/>
    </xf>
    <xf numFmtId="177" fontId="3" fillId="24" borderId="0" xfId="0" applyNumberFormat="1" applyFont="1" applyFill="1" applyBorder="1" applyAlignment="1" applyProtection="1">
      <alignment horizontal="right" vertical="center"/>
      <protection locked="0" hidden="1"/>
    </xf>
    <xf numFmtId="177" fontId="3" fillId="24" borderId="6" xfId="0" applyNumberFormat="1" applyFont="1" applyFill="1" applyBorder="1" applyAlignment="1" applyProtection="1">
      <alignment horizontal="right" vertical="center"/>
      <protection locked="0" hidden="1"/>
    </xf>
    <xf numFmtId="177" fontId="34" fillId="0" borderId="9" xfId="0" applyNumberFormat="1" applyFont="1" applyFill="1" applyBorder="1" applyAlignment="1" applyProtection="1">
      <alignment horizontal="right" vertical="center"/>
      <protection locked="0" hidden="1"/>
    </xf>
    <xf numFmtId="177" fontId="34" fillId="0" borderId="1" xfId="0" applyNumberFormat="1" applyFont="1" applyFill="1" applyBorder="1" applyAlignment="1" applyProtection="1">
      <alignment horizontal="right" vertical="center"/>
      <protection locked="0" hidden="1"/>
    </xf>
    <xf numFmtId="177" fontId="34" fillId="0" borderId="10" xfId="0" applyNumberFormat="1" applyFont="1" applyFill="1" applyBorder="1" applyAlignment="1" applyProtection="1">
      <alignment horizontal="right" vertical="center"/>
      <protection locked="0" hidden="1"/>
    </xf>
    <xf numFmtId="178" fontId="34" fillId="0" borderId="3" xfId="0" applyNumberFormat="1" applyFont="1" applyFill="1" applyBorder="1" applyAlignment="1" applyProtection="1">
      <alignment horizontal="right" vertical="center"/>
      <protection hidden="1"/>
    </xf>
    <xf numFmtId="41" fontId="34" fillId="0" borderId="9" xfId="0" applyNumberFormat="1" applyFont="1" applyFill="1" applyBorder="1" applyAlignment="1" applyProtection="1">
      <alignment horizontal="right" vertical="center"/>
      <protection locked="0" hidden="1"/>
    </xf>
    <xf numFmtId="41" fontId="34" fillId="0" borderId="1" xfId="0" applyNumberFormat="1" applyFont="1" applyFill="1" applyBorder="1" applyAlignment="1" applyProtection="1">
      <alignment horizontal="right" vertical="center"/>
      <protection locked="0" hidden="1"/>
    </xf>
    <xf numFmtId="41" fontId="34" fillId="0" borderId="10" xfId="0" applyNumberFormat="1" applyFont="1" applyFill="1" applyBorder="1" applyAlignment="1" applyProtection="1">
      <alignment horizontal="right" vertical="center"/>
      <protection locked="0" hidden="1"/>
    </xf>
    <xf numFmtId="178" fontId="34" fillId="0" borderId="3" xfId="0" applyNumberFormat="1" applyFont="1" applyFill="1" applyBorder="1" applyAlignment="1" applyProtection="1">
      <alignment vertical="center"/>
      <protection locked="0" hidden="1"/>
    </xf>
    <xf numFmtId="178" fontId="34" fillId="0" borderId="3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distributed" vertical="center"/>
      <protection hidden="1"/>
    </xf>
    <xf numFmtId="0" fontId="3" fillId="24" borderId="0" xfId="0" applyFont="1" applyFill="1" applyBorder="1" applyAlignment="1" applyProtection="1">
      <alignment horizontal="distributed" vertical="center"/>
      <protection hidden="1"/>
    </xf>
    <xf numFmtId="0" fontId="3" fillId="24" borderId="3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11" xfId="0" applyNumberFormat="1" applyFont="1" applyFill="1" applyBorder="1" applyAlignment="1" applyProtection="1">
      <alignment horizontal="distributed" vertical="center" indent="1"/>
      <protection hidden="1"/>
    </xf>
    <xf numFmtId="0" fontId="3" fillId="24" borderId="11" xfId="0" applyNumberFormat="1" applyFont="1" applyFill="1" applyBorder="1" applyAlignment="1" applyProtection="1">
      <alignment horizontal="center" vertical="center"/>
      <protection hidden="1"/>
    </xf>
    <xf numFmtId="0" fontId="3" fillId="24" borderId="11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1" xfId="0" applyFont="1" applyFill="1" applyBorder="1" applyAlignment="1" applyProtection="1">
      <protection hidden="1"/>
    </xf>
    <xf numFmtId="0" fontId="5" fillId="0" borderId="2" xfId="0" applyNumberFormat="1" applyFont="1" applyFill="1" applyBorder="1" applyAlignment="1" applyProtection="1">
      <alignment horizontal="left"/>
      <protection hidden="1"/>
    </xf>
    <xf numFmtId="0" fontId="5" fillId="0" borderId="11" xfId="0" applyNumberFormat="1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24" borderId="4" xfId="0" applyNumberFormat="1" applyFont="1" applyFill="1" applyBorder="1" applyAlignment="1" applyProtection="1">
      <alignment horizontal="distributed" vertical="center" indent="3"/>
      <protection hidden="1"/>
    </xf>
    <xf numFmtId="0" fontId="3" fillId="24" borderId="1" xfId="0" applyFont="1" applyFill="1" applyBorder="1" applyAlignment="1" applyProtection="1">
      <alignment horizontal="center" vertical="center"/>
      <protection locked="0"/>
    </xf>
    <xf numFmtId="0" fontId="3" fillId="24" borderId="2" xfId="0" applyNumberFormat="1" applyFont="1" applyFill="1" applyBorder="1" applyAlignment="1" applyProtection="1">
      <alignment horizontal="distributed" vertical="center" indent="1"/>
      <protection hidden="1"/>
    </xf>
    <xf numFmtId="0" fontId="3" fillId="24" borderId="4" xfId="0" applyNumberFormat="1" applyFont="1" applyFill="1" applyBorder="1" applyAlignment="1" applyProtection="1">
      <alignment horizontal="center" vertical="center"/>
      <protection hidden="1"/>
    </xf>
    <xf numFmtId="0" fontId="3" fillId="24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distributed" vertical="center" indent="1"/>
      <protection hidden="1"/>
    </xf>
    <xf numFmtId="0" fontId="3" fillId="24" borderId="4" xfId="0" applyNumberFormat="1" applyFont="1" applyFill="1" applyBorder="1" applyAlignment="1" applyProtection="1">
      <alignment horizontal="distributed" vertical="center" indent="1"/>
      <protection hidden="1"/>
    </xf>
    <xf numFmtId="49" fontId="3" fillId="0" borderId="11" xfId="0" applyNumberFormat="1" applyFont="1" applyFill="1" applyBorder="1" applyAlignment="1" applyProtection="1">
      <alignment horizontal="center" vertical="center" shrinkToFit="1"/>
      <protection hidden="1"/>
    </xf>
    <xf numFmtId="49" fontId="3" fillId="24" borderId="11" xfId="0" applyNumberFormat="1" applyFont="1" applyFill="1" applyBorder="1" applyAlignment="1" applyProtection="1">
      <alignment horizontal="distributed" vertical="center" indent="1"/>
      <protection hidden="1"/>
    </xf>
    <xf numFmtId="49" fontId="3" fillId="0" borderId="11" xfId="0" applyNumberFormat="1" applyFont="1" applyFill="1" applyBorder="1" applyAlignment="1" applyProtection="1">
      <alignment horizontal="distributed" vertical="center" indent="1"/>
      <protection hidden="1"/>
    </xf>
    <xf numFmtId="49" fontId="3" fillId="0" borderId="3" xfId="0" applyNumberFormat="1" applyFont="1" applyFill="1" applyBorder="1" applyAlignment="1" applyProtection="1">
      <alignment horizontal="center" vertical="center" shrinkToFit="1"/>
      <protection hidden="1"/>
    </xf>
    <xf numFmtId="49" fontId="3" fillId="24" borderId="3" xfId="0" applyNumberFormat="1" applyFont="1" applyFill="1" applyBorder="1" applyAlignment="1" applyProtection="1">
      <alignment horizontal="distributed" vertical="center" indent="1"/>
      <protection hidden="1"/>
    </xf>
    <xf numFmtId="49" fontId="3" fillId="24" borderId="11" xfId="0" applyNumberFormat="1" applyFont="1" applyFill="1" applyBorder="1" applyAlignment="1" applyProtection="1">
      <alignment horizontal="center" vertical="center" shrinkToFit="1"/>
      <protection hidden="1"/>
    </xf>
    <xf numFmtId="49" fontId="1" fillId="0" borderId="11" xfId="0" applyNumberFormat="1" applyFont="1" applyFill="1" applyBorder="1" applyAlignment="1" applyProtection="1">
      <alignment horizontal="center" vertical="center" shrinkToFit="1"/>
      <protection hidden="1"/>
    </xf>
    <xf numFmtId="49" fontId="3" fillId="24" borderId="3" xfId="0" applyNumberFormat="1" applyFont="1" applyFill="1" applyBorder="1" applyAlignment="1" applyProtection="1">
      <alignment horizontal="center" vertical="center" shrinkToFit="1"/>
      <protection hidden="1"/>
    </xf>
    <xf numFmtId="49" fontId="5" fillId="24" borderId="5" xfId="0" applyNumberFormat="1" applyFont="1" applyFill="1" applyBorder="1" applyAlignment="1" applyProtection="1">
      <alignment horizontal="center" shrinkToFit="1"/>
      <protection hidden="1"/>
    </xf>
    <xf numFmtId="49" fontId="5" fillId="24" borderId="0" xfId="0" applyNumberFormat="1" applyFont="1" applyFill="1" applyBorder="1" applyAlignment="1" applyProtection="1">
      <alignment horizontal="center" shrinkToFit="1"/>
      <protection hidden="1"/>
    </xf>
    <xf numFmtId="49" fontId="5" fillId="24" borderId="6" xfId="0" applyNumberFormat="1" applyFont="1" applyFill="1" applyBorder="1" applyAlignment="1" applyProtection="1">
      <alignment horizontal="center" shrinkToFit="1"/>
      <protection hidden="1"/>
    </xf>
    <xf numFmtId="49" fontId="3" fillId="24" borderId="11" xfId="0" applyNumberFormat="1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Fill="1" applyBorder="1" applyAlignment="1" applyProtection="1">
      <alignment horizontal="distributed" vertical="center" indent="1"/>
      <protection hidden="1"/>
    </xf>
    <xf numFmtId="49" fontId="36" fillId="0" borderId="2" xfId="0" applyNumberFormat="1" applyFont="1" applyFill="1" applyBorder="1" applyAlignment="1" applyProtection="1">
      <alignment horizontal="distributed" vertical="center" indent="1"/>
      <protection hidden="1"/>
    </xf>
    <xf numFmtId="49" fontId="3" fillId="24" borderId="2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11" xfId="0" applyNumberFormat="1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distributed" vertical="center" indent="1"/>
      <protection hidden="1"/>
    </xf>
    <xf numFmtId="49" fontId="1" fillId="24" borderId="11" xfId="0" applyNumberFormat="1" applyFont="1" applyFill="1" applyBorder="1" applyAlignment="1" applyProtection="1">
      <alignment horizontal="center" vertical="center"/>
      <protection hidden="1"/>
    </xf>
    <xf numFmtId="49" fontId="5" fillId="24" borderId="2" xfId="0" applyNumberFormat="1" applyFont="1" applyFill="1" applyBorder="1" applyAlignment="1" applyProtection="1">
      <protection hidden="1"/>
    </xf>
    <xf numFmtId="49" fontId="5" fillId="24" borderId="11" xfId="0" applyNumberFormat="1" applyFont="1" applyFill="1" applyBorder="1" applyAlignment="1" applyProtection="1">
      <protection hidden="1"/>
    </xf>
    <xf numFmtId="49" fontId="3" fillId="24" borderId="3" xfId="0" applyNumberFormat="1" applyFont="1" applyFill="1" applyBorder="1" applyAlignment="1" applyProtection="1">
      <alignment horizontal="center" vertical="center"/>
      <protection hidden="1"/>
    </xf>
    <xf numFmtId="49" fontId="5" fillId="0" borderId="2" xfId="0" applyNumberFormat="1" applyFont="1" applyFill="1" applyBorder="1" applyAlignment="1" applyProtection="1">
      <protection hidden="1"/>
    </xf>
    <xf numFmtId="49" fontId="5" fillId="0" borderId="11" xfId="0" applyNumberFormat="1" applyFont="1" applyFill="1" applyBorder="1" applyAlignment="1" applyProtection="1">
      <protection hidden="1"/>
    </xf>
    <xf numFmtId="49" fontId="1" fillId="24" borderId="11" xfId="0" applyNumberFormat="1" applyFont="1" applyFill="1" applyBorder="1" applyAlignment="1" applyProtection="1">
      <alignment horizontal="center" vertical="center" shrinkToFit="1"/>
      <protection hidden="1"/>
    </xf>
    <xf numFmtId="0" fontId="3" fillId="24" borderId="1" xfId="0" applyFont="1" applyFill="1" applyBorder="1" applyAlignment="1" applyProtection="1">
      <alignment horizontal="left" vertical="center"/>
      <protection locked="0"/>
    </xf>
    <xf numFmtId="41" fontId="3" fillId="0" borderId="2" xfId="0" applyNumberFormat="1" applyFont="1" applyFill="1" applyBorder="1" applyAlignment="1" applyProtection="1">
      <alignment horizontal="right" vertical="center"/>
      <protection hidden="1"/>
    </xf>
    <xf numFmtId="41" fontId="3" fillId="0" borderId="3" xfId="0" applyNumberFormat="1" applyFont="1" applyFill="1" applyBorder="1" applyAlignment="1" applyProtection="1">
      <alignment horizontal="right" vertical="center"/>
      <protection hidden="1"/>
    </xf>
    <xf numFmtId="41" fontId="36" fillId="0" borderId="2" xfId="0" applyNumberFormat="1" applyFont="1" applyFill="1" applyBorder="1" applyAlignment="1" applyProtection="1">
      <alignment horizontal="right" vertical="center"/>
      <protection hidden="1"/>
    </xf>
    <xf numFmtId="41" fontId="36" fillId="0" borderId="3" xfId="0" applyNumberFormat="1" applyFont="1" applyFill="1" applyBorder="1" applyAlignment="1" applyProtection="1">
      <alignment horizontal="right" vertical="center"/>
      <protection hidden="1"/>
    </xf>
    <xf numFmtId="41" fontId="3" fillId="0" borderId="14" xfId="0" applyNumberFormat="1" applyFont="1" applyFill="1" applyBorder="1" applyAlignment="1" applyProtection="1">
      <alignment horizontal="center" vertical="center"/>
      <protection hidden="1"/>
    </xf>
    <xf numFmtId="41" fontId="3" fillId="0" borderId="15" xfId="0" applyNumberFormat="1" applyFont="1" applyFill="1" applyBorder="1" applyAlignment="1" applyProtection="1">
      <alignment horizontal="center" vertical="center"/>
      <protection hidden="1"/>
    </xf>
    <xf numFmtId="41" fontId="3" fillId="0" borderId="16" xfId="0" applyNumberFormat="1" applyFont="1" applyFill="1" applyBorder="1" applyAlignment="1" applyProtection="1">
      <alignment horizontal="center" vertical="center"/>
      <protection hidden="1"/>
    </xf>
    <xf numFmtId="41" fontId="3" fillId="0" borderId="9" xfId="0" applyNumberFormat="1" applyFont="1" applyFill="1" applyBorder="1" applyAlignment="1" applyProtection="1">
      <alignment horizontal="center" vertical="center"/>
      <protection hidden="1"/>
    </xf>
    <xf numFmtId="41" fontId="3" fillId="0" borderId="1" xfId="0" applyNumberFormat="1" applyFont="1" applyFill="1" applyBorder="1" applyAlignment="1" applyProtection="1">
      <alignment horizontal="center" vertical="center"/>
      <protection hidden="1"/>
    </xf>
    <xf numFmtId="41" fontId="3" fillId="0" borderId="10" xfId="0" applyNumberFormat="1" applyFont="1" applyFill="1" applyBorder="1" applyAlignment="1" applyProtection="1">
      <alignment horizontal="center" vertical="center"/>
      <protection hidden="1"/>
    </xf>
    <xf numFmtId="41" fontId="36" fillId="0" borderId="14" xfId="0" applyNumberFormat="1" applyFont="1" applyFill="1" applyBorder="1" applyAlignment="1" applyProtection="1">
      <alignment horizontal="center" vertical="center"/>
      <protection hidden="1"/>
    </xf>
    <xf numFmtId="41" fontId="36" fillId="0" borderId="15" xfId="0" applyNumberFormat="1" applyFont="1" applyFill="1" applyBorder="1" applyAlignment="1" applyProtection="1">
      <alignment horizontal="center" vertical="center"/>
      <protection hidden="1"/>
    </xf>
    <xf numFmtId="41" fontId="36" fillId="0" borderId="16" xfId="0" applyNumberFormat="1" applyFont="1" applyFill="1" applyBorder="1" applyAlignment="1" applyProtection="1">
      <alignment horizontal="center" vertical="center"/>
      <protection hidden="1"/>
    </xf>
    <xf numFmtId="41" fontId="36" fillId="0" borderId="9" xfId="0" applyNumberFormat="1" applyFont="1" applyFill="1" applyBorder="1" applyAlignment="1" applyProtection="1">
      <alignment horizontal="center" vertical="center"/>
      <protection hidden="1"/>
    </xf>
    <xf numFmtId="41" fontId="36" fillId="0" borderId="1" xfId="0" applyNumberFormat="1" applyFont="1" applyFill="1" applyBorder="1" applyAlignment="1" applyProtection="1">
      <alignment horizontal="center" vertical="center"/>
      <protection hidden="1"/>
    </xf>
    <xf numFmtId="41" fontId="36" fillId="0" borderId="10" xfId="0" applyNumberFormat="1" applyFont="1" applyFill="1" applyBorder="1" applyAlignment="1" applyProtection="1">
      <alignment horizontal="center" vertical="center"/>
      <protection hidden="1"/>
    </xf>
    <xf numFmtId="41" fontId="34" fillId="0" borderId="2" xfId="0" applyNumberFormat="1" applyFont="1" applyFill="1" applyBorder="1" applyAlignment="1" applyProtection="1">
      <alignment horizontal="right" vertical="center"/>
      <protection hidden="1"/>
    </xf>
    <xf numFmtId="41" fontId="34" fillId="0" borderId="3" xfId="0" applyNumberFormat="1" applyFont="1" applyFill="1" applyBorder="1" applyAlignment="1" applyProtection="1">
      <alignment horizontal="right" vertical="center"/>
      <protection hidden="1"/>
    </xf>
    <xf numFmtId="41" fontId="3" fillId="0" borderId="11" xfId="0" applyNumberFormat="1" applyFont="1" applyFill="1" applyBorder="1" applyAlignment="1" applyProtection="1">
      <alignment horizontal="right" vertical="center"/>
      <protection hidden="1"/>
    </xf>
    <xf numFmtId="41" fontId="36" fillId="0" borderId="11" xfId="0" applyNumberFormat="1" applyFont="1" applyFill="1" applyBorder="1" applyAlignment="1" applyProtection="1">
      <alignment horizontal="right" vertical="center"/>
      <protection hidden="1"/>
    </xf>
    <xf numFmtId="41" fontId="34" fillId="0" borderId="11" xfId="0" applyNumberFormat="1" applyFont="1" applyFill="1" applyBorder="1" applyAlignment="1" applyProtection="1">
      <alignment horizontal="right" vertical="center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lef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hidden="1"/>
    </xf>
    <xf numFmtId="0" fontId="7" fillId="0" borderId="9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41" fontId="3" fillId="0" borderId="2" xfId="0" applyNumberFormat="1" applyFont="1" applyFill="1" applyBorder="1" applyAlignment="1" applyProtection="1">
      <alignment horizontal="right" vertical="center"/>
      <protection locked="0" hidden="1"/>
    </xf>
    <xf numFmtId="41" fontId="3" fillId="0" borderId="3" xfId="0" applyNumberFormat="1" applyFont="1" applyFill="1" applyBorder="1" applyAlignment="1" applyProtection="1">
      <alignment horizontal="right" vertical="center"/>
      <protection locked="0"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41" fontId="3" fillId="0" borderId="14" xfId="0" applyNumberFormat="1" applyFont="1" applyFill="1" applyBorder="1" applyAlignment="1" applyProtection="1">
      <alignment horizontal="center" vertical="center"/>
      <protection locked="0" hidden="1"/>
    </xf>
    <xf numFmtId="41" fontId="3" fillId="0" borderId="15" xfId="0" applyNumberFormat="1" applyFont="1" applyFill="1" applyBorder="1" applyAlignment="1" applyProtection="1">
      <alignment horizontal="center" vertical="center"/>
      <protection locked="0" hidden="1"/>
    </xf>
    <xf numFmtId="41" fontId="3" fillId="0" borderId="16" xfId="0" applyNumberFormat="1" applyFont="1" applyFill="1" applyBorder="1" applyAlignment="1" applyProtection="1">
      <alignment horizontal="center" vertical="center"/>
      <protection locked="0" hidden="1"/>
    </xf>
    <xf numFmtId="41" fontId="3" fillId="0" borderId="9" xfId="0" applyNumberFormat="1" applyFont="1" applyFill="1" applyBorder="1" applyAlignment="1" applyProtection="1">
      <alignment horizontal="center" vertical="center"/>
      <protection locked="0" hidden="1"/>
    </xf>
    <xf numFmtId="41" fontId="3" fillId="0" borderId="1" xfId="0" applyNumberFormat="1" applyFont="1" applyFill="1" applyBorder="1" applyAlignment="1" applyProtection="1">
      <alignment horizontal="center" vertical="center"/>
      <protection locked="0" hidden="1"/>
    </xf>
    <xf numFmtId="41" fontId="3" fillId="0" borderId="10" xfId="0" applyNumberFormat="1" applyFont="1" applyFill="1" applyBorder="1" applyAlignment="1" applyProtection="1">
      <alignment horizontal="center" vertical="center"/>
      <protection locked="0" hidden="1"/>
    </xf>
    <xf numFmtId="41" fontId="34" fillId="0" borderId="14" xfId="0" applyNumberFormat="1" applyFont="1" applyFill="1" applyBorder="1" applyAlignment="1" applyProtection="1">
      <alignment horizontal="center" vertical="center"/>
      <protection hidden="1"/>
    </xf>
    <xf numFmtId="41" fontId="34" fillId="0" borderId="15" xfId="0" applyNumberFormat="1" applyFont="1" applyFill="1" applyBorder="1" applyAlignment="1" applyProtection="1">
      <alignment horizontal="center" vertical="center"/>
      <protection hidden="1"/>
    </xf>
    <xf numFmtId="41" fontId="34" fillId="0" borderId="16" xfId="0" applyNumberFormat="1" applyFont="1" applyFill="1" applyBorder="1" applyAlignment="1" applyProtection="1">
      <alignment horizontal="center" vertical="center"/>
      <protection hidden="1"/>
    </xf>
    <xf numFmtId="41" fontId="34" fillId="0" borderId="9" xfId="0" applyNumberFormat="1" applyFont="1" applyFill="1" applyBorder="1" applyAlignment="1" applyProtection="1">
      <alignment horizontal="center" vertical="center"/>
      <protection hidden="1"/>
    </xf>
    <xf numFmtId="41" fontId="34" fillId="0" borderId="1" xfId="0" applyNumberFormat="1" applyFont="1" applyFill="1" applyBorder="1" applyAlignment="1" applyProtection="1">
      <alignment horizontal="center" vertical="center"/>
      <protection hidden="1"/>
    </xf>
    <xf numFmtId="41" fontId="34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0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6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2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 applyProtection="1">
      <alignment horizontal="distributed" vertical="center" indent="2"/>
      <protection hidden="1"/>
    </xf>
    <xf numFmtId="0" fontId="5" fillId="0" borderId="2" xfId="0" applyNumberFormat="1" applyFont="1" applyFill="1" applyBorder="1" applyAlignment="1" applyProtection="1">
      <alignment horizontal="distributed" vertical="center" indent="2"/>
      <protection hidden="1"/>
    </xf>
    <xf numFmtId="0" fontId="3" fillId="0" borderId="5" xfId="0" applyFont="1" applyFill="1" applyBorder="1" applyAlignment="1" applyProtection="1">
      <alignment horizontal="center" vertical="center" textRotation="255"/>
      <protection hidden="1"/>
    </xf>
    <xf numFmtId="0" fontId="3" fillId="0" borderId="0" xfId="0" applyFont="1" applyFill="1" applyBorder="1" applyAlignment="1" applyProtection="1">
      <alignment horizontal="center" vertical="center" textRotation="255"/>
      <protection hidden="1"/>
    </xf>
    <xf numFmtId="0" fontId="3" fillId="0" borderId="6" xfId="0" applyFont="1" applyFill="1" applyBorder="1" applyAlignment="1" applyProtection="1">
      <alignment horizontal="center" vertical="center" textRotation="255"/>
      <protection hidden="1"/>
    </xf>
    <xf numFmtId="0" fontId="3" fillId="0" borderId="9" xfId="0" applyFont="1" applyFill="1" applyBorder="1" applyAlignment="1" applyProtection="1">
      <alignment horizontal="center" vertical="center" textRotation="255"/>
      <protection hidden="1"/>
    </xf>
    <xf numFmtId="0" fontId="3" fillId="0" borderId="10" xfId="0" applyFont="1" applyFill="1" applyBorder="1" applyAlignment="1" applyProtection="1">
      <alignment horizontal="center" vertical="center" textRotation="255"/>
      <protection hidden="1"/>
    </xf>
    <xf numFmtId="0" fontId="3" fillId="0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NumberFormat="1" applyFont="1" applyFill="1" applyBorder="1" applyAlignment="1" applyProtection="1">
      <alignment horizontal="center" vertical="center"/>
      <protection hidden="1"/>
    </xf>
    <xf numFmtId="41" fontId="5" fillId="0" borderId="14" xfId="0" applyNumberFormat="1" applyFont="1" applyFill="1" applyBorder="1" applyAlignment="1" applyProtection="1">
      <alignment horizontal="center" vertical="center"/>
      <protection hidden="1"/>
    </xf>
    <xf numFmtId="41" fontId="5" fillId="0" borderId="15" xfId="0" applyNumberFormat="1" applyFont="1" applyFill="1" applyBorder="1" applyAlignment="1" applyProtection="1">
      <alignment horizontal="center" vertical="center"/>
      <protection hidden="1"/>
    </xf>
    <xf numFmtId="41" fontId="5" fillId="0" borderId="16" xfId="0" applyNumberFormat="1" applyFont="1" applyFill="1" applyBorder="1" applyAlignment="1" applyProtection="1">
      <alignment horizontal="center" vertical="center"/>
      <protection hidden="1"/>
    </xf>
    <xf numFmtId="41" fontId="5" fillId="0" borderId="9" xfId="0" applyNumberFormat="1" applyFont="1" applyFill="1" applyBorder="1" applyAlignment="1" applyProtection="1">
      <alignment horizontal="center" vertical="center"/>
      <protection hidden="1"/>
    </xf>
    <xf numFmtId="41" fontId="5" fillId="0" borderId="1" xfId="0" applyNumberFormat="1" applyFont="1" applyFill="1" applyBorder="1" applyAlignment="1" applyProtection="1">
      <alignment horizontal="center" vertical="center"/>
      <protection hidden="1"/>
    </xf>
    <xf numFmtId="41" fontId="5" fillId="0" borderId="10" xfId="0" applyNumberFormat="1" applyFont="1" applyFill="1" applyBorder="1" applyAlignment="1" applyProtection="1">
      <alignment horizontal="center" vertical="center"/>
      <protection hidden="1"/>
    </xf>
    <xf numFmtId="41" fontId="35" fillId="0" borderId="14" xfId="0" applyNumberFormat="1" applyFont="1" applyFill="1" applyBorder="1" applyAlignment="1" applyProtection="1">
      <alignment horizontal="center" vertical="center"/>
      <protection hidden="1"/>
    </xf>
    <xf numFmtId="41" fontId="35" fillId="0" borderId="15" xfId="0" applyNumberFormat="1" applyFont="1" applyFill="1" applyBorder="1" applyAlignment="1" applyProtection="1">
      <alignment horizontal="center" vertical="center"/>
      <protection hidden="1"/>
    </xf>
    <xf numFmtId="41" fontId="35" fillId="0" borderId="16" xfId="0" applyNumberFormat="1" applyFont="1" applyFill="1" applyBorder="1" applyAlignment="1" applyProtection="1">
      <alignment horizontal="center" vertical="center"/>
      <protection hidden="1"/>
    </xf>
    <xf numFmtId="41" fontId="35" fillId="0" borderId="9" xfId="0" applyNumberFormat="1" applyFont="1" applyFill="1" applyBorder="1" applyAlignment="1" applyProtection="1">
      <alignment horizontal="center" vertical="center"/>
      <protection hidden="1"/>
    </xf>
    <xf numFmtId="41" fontId="35" fillId="0" borderId="1" xfId="0" applyNumberFormat="1" applyFont="1" applyFill="1" applyBorder="1" applyAlignment="1" applyProtection="1">
      <alignment horizontal="center" vertical="center"/>
      <protection hidden="1"/>
    </xf>
    <xf numFmtId="41" fontId="35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NumberFormat="1" applyFont="1" applyFill="1" applyBorder="1" applyAlignment="1" applyProtection="1">
      <alignment horizontal="left" vertical="center"/>
      <protection hidden="1"/>
    </xf>
    <xf numFmtId="0" fontId="36" fillId="0" borderId="15" xfId="0" applyFont="1" applyFill="1" applyBorder="1" applyAlignment="1" applyProtection="1">
      <alignment horizontal="center" vertical="center"/>
      <protection hidden="1"/>
    </xf>
    <xf numFmtId="0" fontId="36" fillId="0" borderId="16" xfId="0" applyFont="1" applyFill="1" applyBorder="1" applyAlignment="1" applyProtection="1">
      <alignment horizontal="center" vertical="center"/>
      <protection hidden="1"/>
    </xf>
    <xf numFmtId="0" fontId="36" fillId="0" borderId="9" xfId="0" applyFont="1" applyFill="1" applyBorder="1" applyAlignment="1" applyProtection="1">
      <alignment horizontal="center" vertical="center"/>
      <protection hidden="1"/>
    </xf>
    <xf numFmtId="0" fontId="36" fillId="0" borderId="1" xfId="0" applyFont="1" applyFill="1" applyBorder="1" applyAlignment="1" applyProtection="1">
      <alignment horizontal="center" vertical="center"/>
      <protection hidden="1"/>
    </xf>
    <xf numFmtId="0" fontId="36" fillId="0" borderId="10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horizontal="center" vertical="center"/>
      <protection hidden="1"/>
    </xf>
    <xf numFmtId="0" fontId="34" fillId="0" borderId="15" xfId="0" applyFont="1" applyFill="1" applyBorder="1" applyAlignment="1" applyProtection="1">
      <alignment horizontal="center" vertical="center"/>
      <protection hidden="1"/>
    </xf>
    <xf numFmtId="0" fontId="34" fillId="0" borderId="16" xfId="0" applyFont="1" applyFill="1" applyBorder="1" applyAlignment="1" applyProtection="1">
      <alignment horizontal="center" vertical="center"/>
      <protection hidden="1"/>
    </xf>
    <xf numFmtId="0" fontId="34" fillId="0" borderId="9" xfId="0" applyFont="1" applyFill="1" applyBorder="1" applyAlignment="1" applyProtection="1">
      <alignment horizontal="center" vertical="center"/>
      <protection hidden="1"/>
    </xf>
  </cellXfs>
  <cellStyles count="45">
    <cellStyle name="20% - アクセント 1" xfId="11"/>
    <cellStyle name="20% - アクセント 2" xfId="2"/>
    <cellStyle name="20% - アクセント 3" xfId="12"/>
    <cellStyle name="20% - アクセント 4" xfId="14"/>
    <cellStyle name="20% - アクセント 5" xfId="15"/>
    <cellStyle name="20% - アクセント 6" xfId="4"/>
    <cellStyle name="40% - アクセント 1" xfId="28"/>
    <cellStyle name="40% - アクセント 2" xfId="3"/>
    <cellStyle name="40% - アクセント 3" xfId="30"/>
    <cellStyle name="40% - アクセント 4" xfId="31"/>
    <cellStyle name="40% - アクセント 5" xfId="32"/>
    <cellStyle name="40% - アクセント 6" xfId="33"/>
    <cellStyle name="60% - アクセント 1" xfId="16"/>
    <cellStyle name="60% - アクセント 2" xfId="5"/>
    <cellStyle name="60% - アクセント 3" xfId="17"/>
    <cellStyle name="60% - アクセント 4" xfId="18"/>
    <cellStyle name="60% - アクセント 5" xfId="19"/>
    <cellStyle name="60% - アクセント 6" xfId="1"/>
    <cellStyle name="アクセント 1" xfId="36"/>
    <cellStyle name="アクセント 2" xfId="7"/>
    <cellStyle name="アクセント 3" xfId="37"/>
    <cellStyle name="アクセント 4" xfId="9"/>
    <cellStyle name="アクセント 5" xfId="38"/>
    <cellStyle name="アクセント 6" xfId="41"/>
    <cellStyle name="タイトル" xfId="26"/>
    <cellStyle name="チェック セル" xfId="22"/>
    <cellStyle name="どちらでもない" xfId="20"/>
    <cellStyle name="メモ" xfId="13"/>
    <cellStyle name="リンク セル" xfId="27"/>
    <cellStyle name="悪い" xfId="23"/>
    <cellStyle name="計算" xfId="44"/>
    <cellStyle name="警告文" xfId="35"/>
    <cellStyle name="桁区切り" xfId="6" builtinId="6"/>
    <cellStyle name="桁区切り[0]_ 2-3～2-5" xfId="24"/>
    <cellStyle name="見出し 1" xfId="40"/>
    <cellStyle name="見出し 2" xfId="42"/>
    <cellStyle name="見出し 3" xfId="43"/>
    <cellStyle name="見出し 4" xfId="10"/>
    <cellStyle name="集計" xfId="29"/>
    <cellStyle name="出力" xfId="39"/>
    <cellStyle name="説明文" xfId="25"/>
    <cellStyle name="入力" xfId="21"/>
    <cellStyle name="標準" xfId="0" builtinId="0"/>
    <cellStyle name="標準_第9表_3年報速報pgm1112" xfId="8"/>
    <cellStyle name="良い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16</xdr:row>
      <xdr:rowOff>133350</xdr:rowOff>
    </xdr:from>
    <xdr:to>
      <xdr:col>40</xdr:col>
      <xdr:colOff>47625</xdr:colOff>
      <xdr:row>16</xdr:row>
      <xdr:rowOff>142875</xdr:rowOff>
    </xdr:to>
    <xdr:sp macro="" textlink="">
      <xdr:nvSpPr>
        <xdr:cNvPr id="1233" name="Line 4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ShapeType="1"/>
        </xdr:cNvSpPr>
      </xdr:nvSpPr>
      <xdr:spPr bwMode="auto">
        <a:xfrm>
          <a:off x="5753100" y="29718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1243" name="Line 3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1244" name="Line 4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1245" name="Line 5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1246" name="Line 6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1247" name="Line 7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1248" name="Line 8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1249" name="Line 9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1250" name="Line 10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1251" name="Line 1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1252" name="Line 1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1253" name="Line 14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1254" name="Line 15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ShapeType="1"/>
        </xdr:cNvSpPr>
      </xdr:nvSpPr>
      <xdr:spPr bwMode="auto">
        <a:xfrm flipH="1"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1255" name="Line 16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ShapeType="1"/>
        </xdr:cNvSpPr>
      </xdr:nvSpPr>
      <xdr:spPr bwMode="auto">
        <a:xfrm flipH="1"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1256" name="Line 17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1257" name="Line 18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ShapeType="1"/>
        </xdr:cNvSpPr>
      </xdr:nvSpPr>
      <xdr:spPr bwMode="auto">
        <a:xfrm flipH="1"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1258" name="Line 19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ShapeType="1"/>
        </xdr:cNvSpPr>
      </xdr:nvSpPr>
      <xdr:spPr bwMode="auto">
        <a:xfrm flipH="1"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1259" name="Line 2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1260" name="Line 2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ShapeType="1"/>
        </xdr:cNvSpPr>
      </xdr:nvSpPr>
      <xdr:spPr bwMode="auto">
        <a:xfrm flipH="1"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1261" name="Line 2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ShapeType="1"/>
        </xdr:cNvSpPr>
      </xdr:nvSpPr>
      <xdr:spPr bwMode="auto">
        <a:xfrm flipH="1"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20</xdr:row>
      <xdr:rowOff>0</xdr:rowOff>
    </xdr:from>
    <xdr:to>
      <xdr:col>7</xdr:col>
      <xdr:colOff>38100</xdr:colOff>
      <xdr:row>22</xdr:row>
      <xdr:rowOff>9525</xdr:rowOff>
    </xdr:to>
    <xdr:sp macro="" textlink="">
      <xdr:nvSpPr>
        <xdr:cNvPr id="1262" name="直線 238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ShapeType="1"/>
        </xdr:cNvSpPr>
      </xdr:nvSpPr>
      <xdr:spPr bwMode="auto">
        <a:xfrm>
          <a:off x="152400" y="3486150"/>
          <a:ext cx="88582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7</xdr:col>
      <xdr:colOff>133350</xdr:colOff>
      <xdr:row>56</xdr:row>
      <xdr:rowOff>0</xdr:rowOff>
    </xdr:to>
    <xdr:sp macro="" textlink="">
      <xdr:nvSpPr>
        <xdr:cNvPr id="1264" name="直線 240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ShapeType="1"/>
        </xdr:cNvSpPr>
      </xdr:nvSpPr>
      <xdr:spPr bwMode="auto">
        <a:xfrm>
          <a:off x="142875" y="9734550"/>
          <a:ext cx="9906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87</xdr:row>
      <xdr:rowOff>0</xdr:rowOff>
    </xdr:from>
    <xdr:to>
      <xdr:col>8</xdr:col>
      <xdr:colOff>9525</xdr:colOff>
      <xdr:row>89</xdr:row>
      <xdr:rowOff>19050</xdr:rowOff>
    </xdr:to>
    <xdr:sp macro="" textlink="">
      <xdr:nvSpPr>
        <xdr:cNvPr id="1265" name="直線 24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ShapeType="1"/>
        </xdr:cNvSpPr>
      </xdr:nvSpPr>
      <xdr:spPr bwMode="auto">
        <a:xfrm>
          <a:off x="142875" y="15830550"/>
          <a:ext cx="1009650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6</xdr:row>
      <xdr:rowOff>0</xdr:rowOff>
    </xdr:from>
    <xdr:to>
      <xdr:col>7</xdr:col>
      <xdr:colOff>133350</xdr:colOff>
      <xdr:row>8</xdr:row>
      <xdr:rowOff>9525</xdr:rowOff>
    </xdr:to>
    <xdr:sp macro="" textlink="">
      <xdr:nvSpPr>
        <xdr:cNvPr id="1267" name="直線 24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ShapeType="1"/>
        </xdr:cNvSpPr>
      </xdr:nvSpPr>
      <xdr:spPr bwMode="auto">
        <a:xfrm>
          <a:off x="133350" y="990600"/>
          <a:ext cx="1000125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95</xdr:row>
      <xdr:rowOff>9525</xdr:rowOff>
    </xdr:from>
    <xdr:to>
      <xdr:col>7</xdr:col>
      <xdr:colOff>133350</xdr:colOff>
      <xdr:row>97</xdr:row>
      <xdr:rowOff>0</xdr:rowOff>
    </xdr:to>
    <xdr:sp macro="" textlink="">
      <xdr:nvSpPr>
        <xdr:cNvPr id="1269" name="直線 245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ShapeType="1"/>
        </xdr:cNvSpPr>
      </xdr:nvSpPr>
      <xdr:spPr bwMode="auto">
        <a:xfrm>
          <a:off x="142875" y="17345025"/>
          <a:ext cx="990600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38100</xdr:colOff>
      <xdr:row>16</xdr:row>
      <xdr:rowOff>133350</xdr:rowOff>
    </xdr:from>
    <xdr:to>
      <xdr:col>40</xdr:col>
      <xdr:colOff>47625</xdr:colOff>
      <xdr:row>16</xdr:row>
      <xdr:rowOff>142875</xdr:rowOff>
    </xdr:to>
    <xdr:sp macro="" textlink="">
      <xdr:nvSpPr>
        <xdr:cNvPr id="27" name="Line 4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7581900" y="29718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28" name="Line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29" name="Line 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30" name="Line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32" name="Line 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33" name="Line 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34" name="Line 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35" name="Line 1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36" name="Line 1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37" name="Line 1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38" name="Line 1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39" name="Line 1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H="1"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40" name="Line 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 flipH="1"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41" name="Line 17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42" name="Line 1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43" name="Line 1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44" name="Line 20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45" name="Line 2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133350</xdr:rowOff>
    </xdr:from>
    <xdr:to>
      <xdr:col>0</xdr:col>
      <xdr:colOff>9525</xdr:colOff>
      <xdr:row>47</xdr:row>
      <xdr:rowOff>142875</xdr:rowOff>
    </xdr:to>
    <xdr:sp macro="" textlink="">
      <xdr:nvSpPr>
        <xdr:cNvPr id="46" name="Line 2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H="1">
          <a:off x="0" y="87630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20</xdr:row>
      <xdr:rowOff>0</xdr:rowOff>
    </xdr:from>
    <xdr:to>
      <xdr:col>7</xdr:col>
      <xdr:colOff>38100</xdr:colOff>
      <xdr:row>22</xdr:row>
      <xdr:rowOff>9525</xdr:rowOff>
    </xdr:to>
    <xdr:sp macro="" textlink="">
      <xdr:nvSpPr>
        <xdr:cNvPr id="47" name="直線 23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152400" y="3486150"/>
          <a:ext cx="88582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7</xdr:col>
      <xdr:colOff>133350</xdr:colOff>
      <xdr:row>56</xdr:row>
      <xdr:rowOff>0</xdr:rowOff>
    </xdr:to>
    <xdr:sp macro="" textlink="">
      <xdr:nvSpPr>
        <xdr:cNvPr id="48" name="直線 240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142875" y="9753600"/>
          <a:ext cx="9906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87</xdr:row>
      <xdr:rowOff>0</xdr:rowOff>
    </xdr:from>
    <xdr:to>
      <xdr:col>8</xdr:col>
      <xdr:colOff>9525</xdr:colOff>
      <xdr:row>89</xdr:row>
      <xdr:rowOff>19050</xdr:rowOff>
    </xdr:to>
    <xdr:sp macro="" textlink="">
      <xdr:nvSpPr>
        <xdr:cNvPr id="49" name="直線 24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142875" y="15849600"/>
          <a:ext cx="1009650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6</xdr:row>
      <xdr:rowOff>0</xdr:rowOff>
    </xdr:from>
    <xdr:to>
      <xdr:col>7</xdr:col>
      <xdr:colOff>133350</xdr:colOff>
      <xdr:row>8</xdr:row>
      <xdr:rowOff>9525</xdr:rowOff>
    </xdr:to>
    <xdr:sp macro="" textlink="">
      <xdr:nvSpPr>
        <xdr:cNvPr id="50" name="直線 24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133350" y="990600"/>
          <a:ext cx="1000125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95</xdr:row>
      <xdr:rowOff>9525</xdr:rowOff>
    </xdr:from>
    <xdr:to>
      <xdr:col>7</xdr:col>
      <xdr:colOff>133350</xdr:colOff>
      <xdr:row>97</xdr:row>
      <xdr:rowOff>0</xdr:rowOff>
    </xdr:to>
    <xdr:sp macro="" textlink="">
      <xdr:nvSpPr>
        <xdr:cNvPr id="51" name="直線 24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142875" y="17364075"/>
          <a:ext cx="990600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6</xdr:col>
      <xdr:colOff>133350</xdr:colOff>
      <xdr:row>5</xdr:row>
      <xdr:rowOff>0</xdr:rowOff>
    </xdr:to>
    <xdr:sp macro="" textlink="">
      <xdr:nvSpPr>
        <xdr:cNvPr id="4" name="直線 190">
          <a:extLst>
            <a:ext uri="{FF2B5EF4-FFF2-40B4-BE49-F238E27FC236}">
              <a16:creationId xmlns:a16="http://schemas.microsoft.com/office/drawing/2014/main" id="{97766E2A-8F19-4989-92C5-E28E70987B05}"/>
            </a:ext>
          </a:extLst>
        </xdr:cNvPr>
        <xdr:cNvSpPr>
          <a:spLocks noChangeShapeType="1"/>
        </xdr:cNvSpPr>
      </xdr:nvSpPr>
      <xdr:spPr bwMode="auto">
        <a:xfrm>
          <a:off x="142875" y="495300"/>
          <a:ext cx="847725" cy="38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sp macro="" textlink="">
      <xdr:nvSpPr>
        <xdr:cNvPr id="2220" name="Line 1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>
          <a:spLocks noChangeShapeType="1"/>
        </xdr:cNvSpPr>
      </xdr:nvSpPr>
      <xdr:spPr bwMode="auto">
        <a:xfrm>
          <a:off x="0" y="245745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sp macro="" textlink="">
      <xdr:nvSpPr>
        <xdr:cNvPr id="2221" name="Line 2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>
          <a:spLocks noChangeShapeType="1"/>
        </xdr:cNvSpPr>
      </xdr:nvSpPr>
      <xdr:spPr bwMode="auto">
        <a:xfrm>
          <a:off x="0" y="245745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>
          <a:off x="0" y="17145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sp macro="" textlink="">
      <xdr:nvSpPr>
        <xdr:cNvPr id="3074" name="Line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>
          <a:spLocks noChangeShapeType="1"/>
        </xdr:cNvSpPr>
      </xdr:nvSpPr>
      <xdr:spPr bwMode="auto">
        <a:xfrm>
          <a:off x="0" y="17145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4" name="Line 1">
          <a:extLst>
            <a:ext uri="{FF2B5EF4-FFF2-40B4-BE49-F238E27FC236}">
              <a16:creationId xmlns:a16="http://schemas.microsoft.com/office/drawing/2014/main" id="{00000000-0008-0000-0300-0000D01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5" name="Line 2">
          <a:extLst>
            <a:ext uri="{FF2B5EF4-FFF2-40B4-BE49-F238E27FC236}">
              <a16:creationId xmlns:a16="http://schemas.microsoft.com/office/drawing/2014/main" id="{00000000-0008-0000-0300-0000D11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142875</xdr:colOff>
      <xdr:row>0</xdr:row>
      <xdr:rowOff>0</xdr:rowOff>
    </xdr:from>
    <xdr:to>
      <xdr:col>45</xdr:col>
      <xdr:colOff>9525</xdr:colOff>
      <xdr:row>0</xdr:row>
      <xdr:rowOff>9525</xdr:rowOff>
    </xdr:to>
    <xdr:sp macro="" textlink="">
      <xdr:nvSpPr>
        <xdr:cNvPr id="6145" name="Line 2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>
          <a:spLocks noChangeShapeType="1"/>
        </xdr:cNvSpPr>
      </xdr:nvSpPr>
      <xdr:spPr bwMode="auto">
        <a:xfrm>
          <a:off x="6429375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9525</xdr:rowOff>
    </xdr:from>
    <xdr:to>
      <xdr:col>9</xdr:col>
      <xdr:colOff>9525</xdr:colOff>
      <xdr:row>5</xdr:row>
      <xdr:rowOff>9525</xdr:rowOff>
    </xdr:to>
    <xdr:sp macro="" textlink="">
      <xdr:nvSpPr>
        <xdr:cNvPr id="6149" name="直線 5">
          <a:extLst>
            <a:ext uri="{FF2B5EF4-FFF2-40B4-BE49-F238E27FC236}">
              <a16:creationId xmlns:a16="http://schemas.microsoft.com/office/drawing/2014/main" id="{00000000-0008-0000-0500-000005180000}"/>
            </a:ext>
          </a:extLst>
        </xdr:cNvPr>
        <xdr:cNvSpPr>
          <a:spLocks noChangeShapeType="1"/>
        </xdr:cNvSpPr>
      </xdr:nvSpPr>
      <xdr:spPr bwMode="auto">
        <a:xfrm>
          <a:off x="152400" y="504825"/>
          <a:ext cx="11430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104"/>
  <sheetViews>
    <sheetView view="pageBreakPreview" topLeftCell="A82" zoomScaleNormal="100" zoomScaleSheetLayoutView="100" workbookViewId="0">
      <selection activeCell="A82" sqref="A82"/>
    </sheetView>
  </sheetViews>
  <sheetFormatPr defaultColWidth="9" defaultRowHeight="13.5"/>
  <cols>
    <col min="1" max="8" width="1.875" style="4" customWidth="1"/>
    <col min="9" max="44" width="2.625" style="4" customWidth="1"/>
    <col min="45" max="47" width="1.875" style="4" customWidth="1"/>
    <col min="48" max="49" width="9" style="4"/>
    <col min="50" max="52" width="7.25" style="4" customWidth="1"/>
    <col min="53" max="257" width="9" style="4"/>
  </cols>
  <sheetData>
    <row r="1" spans="1:49" s="3" customFormat="1" ht="13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</row>
    <row r="2" spans="1:49" s="3" customFormat="1" ht="13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</row>
    <row r="3" spans="1:49" s="3" customFormat="1" ht="1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</row>
    <row r="4" spans="1:49" s="3" customFormat="1" ht="12">
      <c r="A4" s="41"/>
      <c r="B4" s="41"/>
      <c r="C4" s="41"/>
      <c r="D4" s="41"/>
      <c r="E4" s="41"/>
      <c r="F4" s="41"/>
      <c r="G4" s="41"/>
      <c r="H4" s="41"/>
      <c r="I4" s="41"/>
    </row>
    <row r="5" spans="1:49" s="3" customFormat="1">
      <c r="A5" s="174" t="s">
        <v>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</row>
    <row r="6" spans="1:49" s="3" customFormat="1" ht="13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F6" s="41"/>
      <c r="AG6" s="41"/>
      <c r="AI6" s="41"/>
      <c r="AJ6" s="114" t="s">
        <v>424</v>
      </c>
      <c r="AK6" s="114"/>
      <c r="AL6" s="114"/>
      <c r="AM6" s="114"/>
      <c r="AN6" s="114"/>
      <c r="AO6" s="114"/>
      <c r="AP6" s="114"/>
      <c r="AQ6" s="114"/>
      <c r="AR6" s="114"/>
      <c r="AS6" s="114"/>
      <c r="AT6" s="114"/>
    </row>
    <row r="7" spans="1:49" s="3" customFormat="1" ht="15" customHeight="1">
      <c r="B7" s="276" t="s">
        <v>2</v>
      </c>
      <c r="C7" s="215"/>
      <c r="D7" s="215"/>
      <c r="E7" s="215"/>
      <c r="F7" s="215"/>
      <c r="G7" s="215"/>
      <c r="H7" s="277"/>
      <c r="I7" s="120" t="s">
        <v>3</v>
      </c>
      <c r="J7" s="120"/>
      <c r="K7" s="120"/>
      <c r="L7" s="120"/>
      <c r="M7" s="121"/>
      <c r="N7" s="123" t="s">
        <v>4</v>
      </c>
      <c r="O7" s="123"/>
      <c r="P7" s="123"/>
      <c r="Q7" s="123"/>
      <c r="R7" s="123"/>
      <c r="S7" s="278" t="s">
        <v>5</v>
      </c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116" t="s">
        <v>434</v>
      </c>
      <c r="AI7" s="116"/>
      <c r="AJ7" s="116"/>
      <c r="AK7" s="116"/>
      <c r="AL7" s="116"/>
      <c r="AM7" s="116"/>
      <c r="AN7" s="116" t="s">
        <v>6</v>
      </c>
      <c r="AO7" s="116"/>
      <c r="AP7" s="116"/>
      <c r="AQ7" s="116"/>
      <c r="AR7" s="116"/>
      <c r="AS7" s="116"/>
      <c r="AT7" s="116"/>
    </row>
    <row r="8" spans="1:49" s="3" customFormat="1" ht="15" customHeight="1">
      <c r="B8" s="135" t="s">
        <v>439</v>
      </c>
      <c r="C8" s="135"/>
      <c r="D8" s="135"/>
      <c r="E8" s="135"/>
      <c r="F8" s="135"/>
      <c r="G8" s="135"/>
      <c r="H8" s="134"/>
      <c r="I8" s="114"/>
      <c r="J8" s="114"/>
      <c r="K8" s="114"/>
      <c r="L8" s="114"/>
      <c r="M8" s="122"/>
      <c r="N8" s="123"/>
      <c r="O8" s="123"/>
      <c r="P8" s="123"/>
      <c r="Q8" s="123"/>
      <c r="R8" s="123"/>
      <c r="S8" s="279" t="s">
        <v>7</v>
      </c>
      <c r="T8" s="279"/>
      <c r="U8" s="279"/>
      <c r="V8" s="279"/>
      <c r="W8" s="279"/>
      <c r="X8" s="123" t="s">
        <v>8</v>
      </c>
      <c r="Y8" s="123"/>
      <c r="Z8" s="123"/>
      <c r="AA8" s="123"/>
      <c r="AB8" s="123"/>
      <c r="AC8" s="123" t="s">
        <v>9</v>
      </c>
      <c r="AD8" s="123"/>
      <c r="AE8" s="123"/>
      <c r="AF8" s="123"/>
      <c r="AG8" s="123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</row>
    <row r="9" spans="1:49" s="3" customFormat="1" ht="15" customHeight="1">
      <c r="B9" s="23"/>
      <c r="C9" s="45"/>
      <c r="D9" s="45"/>
      <c r="E9" s="45"/>
      <c r="F9" s="45"/>
      <c r="G9" s="45"/>
      <c r="H9" s="10"/>
      <c r="I9" s="42"/>
      <c r="J9" s="43"/>
      <c r="K9" s="43"/>
      <c r="L9" s="280" t="s">
        <v>10</v>
      </c>
      <c r="M9" s="281"/>
      <c r="N9" s="42"/>
      <c r="P9" s="152" t="s">
        <v>11</v>
      </c>
      <c r="Q9" s="152"/>
      <c r="R9" s="152"/>
      <c r="S9" s="42"/>
      <c r="V9" s="131" t="s">
        <v>12</v>
      </c>
      <c r="W9" s="152"/>
      <c r="Z9" s="43"/>
      <c r="AA9" s="131" t="s">
        <v>12</v>
      </c>
      <c r="AB9" s="152"/>
      <c r="AC9" s="42"/>
      <c r="AF9" s="131" t="s">
        <v>12</v>
      </c>
      <c r="AG9" s="152"/>
      <c r="AH9" s="44"/>
      <c r="AI9" s="39"/>
      <c r="AJ9" s="39"/>
      <c r="AK9" s="39"/>
      <c r="AL9" s="131" t="s">
        <v>12</v>
      </c>
      <c r="AM9" s="152"/>
      <c r="AN9" s="23"/>
      <c r="AO9" s="45"/>
      <c r="AP9" s="45"/>
      <c r="AQ9" s="45"/>
      <c r="AR9" s="45"/>
      <c r="AS9" s="45" t="s">
        <v>12</v>
      </c>
      <c r="AT9" s="10"/>
      <c r="AW9" s="51"/>
    </row>
    <row r="10" spans="1:49" s="1" customFormat="1" ht="15" customHeight="1">
      <c r="B10" s="151" t="s">
        <v>435</v>
      </c>
      <c r="C10" s="131"/>
      <c r="D10" s="131"/>
      <c r="E10" s="131"/>
      <c r="F10" s="131"/>
      <c r="G10" s="131"/>
      <c r="H10" s="152"/>
      <c r="I10" s="265">
        <v>74.900000000000006</v>
      </c>
      <c r="J10" s="265"/>
      <c r="K10" s="265"/>
      <c r="L10" s="265"/>
      <c r="M10" s="265"/>
      <c r="N10" s="251">
        <v>31128</v>
      </c>
      <c r="O10" s="251"/>
      <c r="P10" s="251"/>
      <c r="Q10" s="251"/>
      <c r="R10" s="251"/>
      <c r="S10" s="252">
        <v>74007</v>
      </c>
      <c r="T10" s="253"/>
      <c r="U10" s="253"/>
      <c r="V10" s="253"/>
      <c r="W10" s="253"/>
      <c r="X10" s="266">
        <v>36806</v>
      </c>
      <c r="Y10" s="267"/>
      <c r="Z10" s="267"/>
      <c r="AA10" s="267"/>
      <c r="AB10" s="267"/>
      <c r="AC10" s="266">
        <v>37201</v>
      </c>
      <c r="AD10" s="267"/>
      <c r="AE10" s="267"/>
      <c r="AF10" s="267"/>
      <c r="AG10" s="267"/>
      <c r="AH10" s="254">
        <f>IF(ISERROR(S10/N10)=TRUE,"",ROUND(S10/N10,1))</f>
        <v>2.4</v>
      </c>
      <c r="AI10" s="254"/>
      <c r="AJ10" s="254"/>
      <c r="AK10" s="254"/>
      <c r="AL10" s="254"/>
      <c r="AM10" s="254"/>
      <c r="AN10" s="254">
        <f>IF(ISERROR(S10/I10)=TRUE,"",ROUND(S10/I10,1))</f>
        <v>988.1</v>
      </c>
      <c r="AO10" s="254"/>
      <c r="AP10" s="254"/>
      <c r="AQ10" s="254"/>
      <c r="AR10" s="254"/>
      <c r="AS10" s="254"/>
      <c r="AT10" s="254"/>
    </row>
    <row r="11" spans="1:49" s="1" customFormat="1" ht="15" customHeight="1">
      <c r="B11" s="151" t="s">
        <v>431</v>
      </c>
      <c r="C11" s="131"/>
      <c r="D11" s="131"/>
      <c r="E11" s="131"/>
      <c r="F11" s="131"/>
      <c r="G11" s="131"/>
      <c r="H11" s="152"/>
      <c r="I11" s="268">
        <v>74.900000000000006</v>
      </c>
      <c r="J11" s="269"/>
      <c r="K11" s="269"/>
      <c r="L11" s="269"/>
      <c r="M11" s="270"/>
      <c r="N11" s="251">
        <v>31300</v>
      </c>
      <c r="O11" s="142"/>
      <c r="P11" s="142"/>
      <c r="Q11" s="142"/>
      <c r="R11" s="143"/>
      <c r="S11" s="252">
        <v>73665</v>
      </c>
      <c r="T11" s="253"/>
      <c r="U11" s="253"/>
      <c r="V11" s="253"/>
      <c r="W11" s="271"/>
      <c r="X11" s="266">
        <v>36646</v>
      </c>
      <c r="Y11" s="267"/>
      <c r="Z11" s="267"/>
      <c r="AA11" s="267"/>
      <c r="AB11" s="272"/>
      <c r="AC11" s="266">
        <v>37019</v>
      </c>
      <c r="AD11" s="267"/>
      <c r="AE11" s="267"/>
      <c r="AF11" s="267"/>
      <c r="AG11" s="272"/>
      <c r="AH11" s="273">
        <f>IF(ISERROR(S11/N11)=TRUE,"",ROUND(S11/N11,1))</f>
        <v>2.4</v>
      </c>
      <c r="AI11" s="274"/>
      <c r="AJ11" s="274"/>
      <c r="AK11" s="274"/>
      <c r="AL11" s="274"/>
      <c r="AM11" s="275"/>
      <c r="AN11" s="273">
        <f>IF(ISERROR(S11/I11)=TRUE,"",ROUND(S11/I11,1))</f>
        <v>983.5</v>
      </c>
      <c r="AO11" s="274"/>
      <c r="AP11" s="274"/>
      <c r="AQ11" s="274"/>
      <c r="AR11" s="274"/>
      <c r="AS11" s="274"/>
      <c r="AT11" s="275"/>
    </row>
    <row r="12" spans="1:49" s="1" customFormat="1" ht="15" customHeight="1">
      <c r="B12" s="151" t="s">
        <v>429</v>
      </c>
      <c r="C12" s="131"/>
      <c r="D12" s="131"/>
      <c r="E12" s="131"/>
      <c r="F12" s="131"/>
      <c r="G12" s="131"/>
      <c r="H12" s="152"/>
      <c r="I12" s="250">
        <v>74.900000000000006</v>
      </c>
      <c r="J12" s="250"/>
      <c r="K12" s="250"/>
      <c r="L12" s="250"/>
      <c r="M12" s="250"/>
      <c r="N12" s="251">
        <v>31497</v>
      </c>
      <c r="O12" s="251"/>
      <c r="P12" s="251"/>
      <c r="Q12" s="251"/>
      <c r="R12" s="251"/>
      <c r="S12" s="252">
        <v>73268</v>
      </c>
      <c r="T12" s="253"/>
      <c r="U12" s="253"/>
      <c r="V12" s="253"/>
      <c r="W12" s="253"/>
      <c r="X12" s="153">
        <v>36403</v>
      </c>
      <c r="Y12" s="154"/>
      <c r="Z12" s="154"/>
      <c r="AA12" s="154"/>
      <c r="AB12" s="154"/>
      <c r="AC12" s="153">
        <v>36865</v>
      </c>
      <c r="AD12" s="154"/>
      <c r="AE12" s="154"/>
      <c r="AF12" s="154"/>
      <c r="AG12" s="154"/>
      <c r="AH12" s="254">
        <f t="shared" ref="AH12:AH14" si="0">IF(ISERROR(S12/N12)=TRUE,"",ROUND(S12/N12,1))</f>
        <v>2.2999999999999998</v>
      </c>
      <c r="AI12" s="254"/>
      <c r="AJ12" s="254"/>
      <c r="AK12" s="254"/>
      <c r="AL12" s="254"/>
      <c r="AM12" s="254"/>
      <c r="AN12" s="254">
        <f t="shared" ref="AN12:AN14" si="1">IF(ISERROR(S12/I12)=TRUE,"",ROUND(S12/I12,1))</f>
        <v>978.2</v>
      </c>
      <c r="AO12" s="254"/>
      <c r="AP12" s="254"/>
      <c r="AQ12" s="254"/>
      <c r="AR12" s="254"/>
      <c r="AS12" s="254"/>
      <c r="AT12" s="254"/>
    </row>
    <row r="13" spans="1:49" s="66" customFormat="1" ht="15" customHeight="1">
      <c r="B13" s="255" t="s">
        <v>437</v>
      </c>
      <c r="C13" s="256"/>
      <c r="D13" s="256"/>
      <c r="E13" s="256"/>
      <c r="F13" s="256"/>
      <c r="G13" s="256"/>
      <c r="H13" s="257"/>
      <c r="I13" s="258">
        <v>74.900000000000006</v>
      </c>
      <c r="J13" s="258"/>
      <c r="K13" s="258"/>
      <c r="L13" s="258"/>
      <c r="M13" s="258"/>
      <c r="N13" s="259">
        <v>31381</v>
      </c>
      <c r="O13" s="259"/>
      <c r="P13" s="259"/>
      <c r="Q13" s="259"/>
      <c r="R13" s="259"/>
      <c r="S13" s="260">
        <v>72693</v>
      </c>
      <c r="T13" s="261"/>
      <c r="U13" s="261"/>
      <c r="V13" s="261"/>
      <c r="W13" s="261"/>
      <c r="X13" s="262">
        <v>36100</v>
      </c>
      <c r="Y13" s="263"/>
      <c r="Z13" s="263"/>
      <c r="AA13" s="263"/>
      <c r="AB13" s="263"/>
      <c r="AC13" s="262">
        <v>36593</v>
      </c>
      <c r="AD13" s="263"/>
      <c r="AE13" s="263"/>
      <c r="AF13" s="263"/>
      <c r="AG13" s="263"/>
      <c r="AH13" s="264">
        <f t="shared" si="0"/>
        <v>2.2999999999999998</v>
      </c>
      <c r="AI13" s="264"/>
      <c r="AJ13" s="264"/>
      <c r="AK13" s="264"/>
      <c r="AL13" s="264"/>
      <c r="AM13" s="264"/>
      <c r="AN13" s="264">
        <f t="shared" si="1"/>
        <v>970.5</v>
      </c>
      <c r="AO13" s="264"/>
      <c r="AP13" s="264"/>
      <c r="AQ13" s="264"/>
      <c r="AR13" s="264"/>
      <c r="AS13" s="264"/>
      <c r="AT13" s="264"/>
    </row>
    <row r="14" spans="1:49" s="66" customFormat="1" ht="15" customHeight="1">
      <c r="B14" s="239" t="s">
        <v>458</v>
      </c>
      <c r="C14" s="240"/>
      <c r="D14" s="240"/>
      <c r="E14" s="240"/>
      <c r="F14" s="240"/>
      <c r="G14" s="240"/>
      <c r="H14" s="241"/>
      <c r="I14" s="242">
        <v>74.900000000000006</v>
      </c>
      <c r="J14" s="242"/>
      <c r="K14" s="242"/>
      <c r="L14" s="242"/>
      <c r="M14" s="242"/>
      <c r="N14" s="243">
        <v>31682</v>
      </c>
      <c r="O14" s="243"/>
      <c r="P14" s="243"/>
      <c r="Q14" s="243"/>
      <c r="R14" s="243"/>
      <c r="S14" s="244">
        <v>72331</v>
      </c>
      <c r="T14" s="245"/>
      <c r="U14" s="245"/>
      <c r="V14" s="245"/>
      <c r="W14" s="245"/>
      <c r="X14" s="246">
        <v>35881</v>
      </c>
      <c r="Y14" s="247"/>
      <c r="Z14" s="247"/>
      <c r="AA14" s="247"/>
      <c r="AB14" s="247"/>
      <c r="AC14" s="246">
        <v>36450</v>
      </c>
      <c r="AD14" s="247"/>
      <c r="AE14" s="247"/>
      <c r="AF14" s="247"/>
      <c r="AG14" s="247"/>
      <c r="AH14" s="248">
        <f t="shared" si="0"/>
        <v>2.2999999999999998</v>
      </c>
      <c r="AI14" s="248"/>
      <c r="AJ14" s="248"/>
      <c r="AK14" s="248"/>
      <c r="AL14" s="248"/>
      <c r="AM14" s="248"/>
      <c r="AN14" s="248">
        <f t="shared" si="1"/>
        <v>965.7</v>
      </c>
      <c r="AO14" s="248"/>
      <c r="AP14" s="248"/>
      <c r="AQ14" s="248"/>
      <c r="AR14" s="248"/>
      <c r="AS14" s="248"/>
      <c r="AT14" s="248"/>
    </row>
    <row r="15" spans="1:49" s="1" customFormat="1">
      <c r="B15" s="4"/>
      <c r="C15" s="4"/>
      <c r="D15" s="4"/>
      <c r="E15" s="4"/>
      <c r="F15" s="4"/>
      <c r="G15" s="4"/>
      <c r="H15" s="4"/>
      <c r="I15" s="111"/>
      <c r="J15" s="111"/>
      <c r="K15" s="111"/>
      <c r="L15" s="112"/>
      <c r="M15" s="112"/>
      <c r="N15" s="112"/>
      <c r="O15" s="112"/>
      <c r="P15" s="112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249" t="s">
        <v>13</v>
      </c>
      <c r="AN15" s="249"/>
      <c r="AO15" s="249"/>
      <c r="AP15" s="249"/>
      <c r="AQ15" s="249"/>
      <c r="AR15" s="249"/>
      <c r="AS15" s="249"/>
      <c r="AT15" s="113"/>
    </row>
    <row r="16" spans="1:49" s="1" customFormat="1" ht="12">
      <c r="A16" s="3"/>
      <c r="B16" s="232" t="s">
        <v>14</v>
      </c>
      <c r="C16" s="232"/>
      <c r="D16" s="232"/>
      <c r="E16" s="232"/>
      <c r="F16" s="232"/>
      <c r="G16" s="232"/>
      <c r="H16" s="232"/>
      <c r="I16" s="232"/>
      <c r="J16" s="232"/>
      <c r="K16" s="41"/>
      <c r="L16" s="41"/>
      <c r="M16" s="41"/>
      <c r="N16" s="41"/>
      <c r="O16" s="41"/>
      <c r="P16" s="41"/>
      <c r="Q16" s="4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7" s="1" customFormat="1" ht="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N17" s="45"/>
      <c r="AO17" s="45"/>
      <c r="AP17" s="45"/>
      <c r="AQ17" s="45"/>
      <c r="AR17" s="45"/>
      <c r="AS17" s="3"/>
    </row>
    <row r="18" spans="1:47" s="1" customFormat="1" ht="12"/>
    <row r="19" spans="1:47" s="3" customFormat="1">
      <c r="A19" s="233" t="s">
        <v>15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</row>
    <row r="20" spans="1:47" s="3" customFormat="1" ht="13.5" customHeight="1">
      <c r="A20" s="45"/>
      <c r="AC20" s="114" t="s">
        <v>425</v>
      </c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</row>
    <row r="21" spans="1:47" s="3" customFormat="1" ht="15" customHeight="1">
      <c r="A21" s="9"/>
      <c r="B21" s="215" t="s">
        <v>440</v>
      </c>
      <c r="C21" s="215"/>
      <c r="D21" s="215"/>
      <c r="E21" s="215"/>
      <c r="F21" s="215"/>
      <c r="G21" s="215"/>
      <c r="H21" s="215"/>
      <c r="I21" s="234" t="s">
        <v>430</v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6"/>
      <c r="U21" s="234" t="s">
        <v>436</v>
      </c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6"/>
      <c r="AG21" s="216" t="s">
        <v>429</v>
      </c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</row>
    <row r="22" spans="1:47" s="3" customFormat="1" ht="15" customHeight="1">
      <c r="A22" s="9"/>
      <c r="B22" s="217" t="s">
        <v>17</v>
      </c>
      <c r="C22" s="217"/>
      <c r="D22" s="217"/>
      <c r="E22" s="217"/>
      <c r="F22" s="217"/>
      <c r="G22" s="217"/>
      <c r="H22" s="217"/>
      <c r="I22" s="123" t="s">
        <v>7</v>
      </c>
      <c r="J22" s="237"/>
      <c r="K22" s="237"/>
      <c r="L22" s="238"/>
      <c r="M22" s="123" t="s">
        <v>8</v>
      </c>
      <c r="N22" s="237"/>
      <c r="O22" s="237"/>
      <c r="P22" s="238"/>
      <c r="Q22" s="123" t="s">
        <v>9</v>
      </c>
      <c r="R22" s="237"/>
      <c r="S22" s="237"/>
      <c r="T22" s="238"/>
      <c r="U22" s="123" t="s">
        <v>7</v>
      </c>
      <c r="V22" s="237"/>
      <c r="W22" s="237"/>
      <c r="X22" s="238"/>
      <c r="Y22" s="123" t="s">
        <v>8</v>
      </c>
      <c r="Z22" s="237"/>
      <c r="AA22" s="237"/>
      <c r="AB22" s="238"/>
      <c r="AC22" s="123" t="s">
        <v>9</v>
      </c>
      <c r="AD22" s="237"/>
      <c r="AE22" s="237"/>
      <c r="AF22" s="238"/>
      <c r="AG22" s="218" t="s">
        <v>7</v>
      </c>
      <c r="AH22" s="120"/>
      <c r="AI22" s="120"/>
      <c r="AJ22" s="121"/>
      <c r="AK22" s="218" t="s">
        <v>8</v>
      </c>
      <c r="AL22" s="120"/>
      <c r="AM22" s="120"/>
      <c r="AN22" s="121"/>
      <c r="AO22" s="218" t="s">
        <v>9</v>
      </c>
      <c r="AP22" s="120"/>
      <c r="AQ22" s="120"/>
      <c r="AR22" s="121"/>
    </row>
    <row r="23" spans="1:47" s="3" customFormat="1" ht="15" customHeight="1">
      <c r="A23" s="41"/>
      <c r="B23" s="206" t="s">
        <v>7</v>
      </c>
      <c r="C23" s="206"/>
      <c r="D23" s="206"/>
      <c r="E23" s="206"/>
      <c r="F23" s="206"/>
      <c r="G23" s="206"/>
      <c r="H23" s="206"/>
      <c r="I23" s="229">
        <f>M23+Q23</f>
        <v>74007</v>
      </c>
      <c r="J23" s="230"/>
      <c r="K23" s="230"/>
      <c r="L23" s="231"/>
      <c r="M23" s="229">
        <v>36806</v>
      </c>
      <c r="N23" s="230"/>
      <c r="O23" s="230"/>
      <c r="P23" s="231"/>
      <c r="Q23" s="229">
        <v>37201</v>
      </c>
      <c r="R23" s="230"/>
      <c r="S23" s="230"/>
      <c r="T23" s="231"/>
      <c r="U23" s="207">
        <f>SUM(U24:X44)</f>
        <v>73665</v>
      </c>
      <c r="V23" s="207"/>
      <c r="W23" s="207"/>
      <c r="X23" s="207"/>
      <c r="Y23" s="207">
        <f t="shared" ref="Y23" si="2">SUM(Y24:AB44)</f>
        <v>36646</v>
      </c>
      <c r="Z23" s="207"/>
      <c r="AA23" s="207"/>
      <c r="AB23" s="207"/>
      <c r="AC23" s="207">
        <f t="shared" ref="AC23" si="3">SUM(AC24:AF44)</f>
        <v>37019</v>
      </c>
      <c r="AD23" s="207"/>
      <c r="AE23" s="207"/>
      <c r="AF23" s="207"/>
      <c r="AG23" s="207">
        <f t="shared" ref="AG23" si="4">SUM(AG24:AJ44)</f>
        <v>73268</v>
      </c>
      <c r="AH23" s="207"/>
      <c r="AI23" s="207"/>
      <c r="AJ23" s="207"/>
      <c r="AK23" s="207">
        <f t="shared" ref="AK23" si="5">SUM(AK24:AN44)</f>
        <v>36403</v>
      </c>
      <c r="AL23" s="207"/>
      <c r="AM23" s="207"/>
      <c r="AN23" s="207"/>
      <c r="AO23" s="207">
        <f t="shared" ref="AO23" si="6">SUM(AO24:AR44)</f>
        <v>36865</v>
      </c>
      <c r="AP23" s="207"/>
      <c r="AQ23" s="207"/>
      <c r="AR23" s="207"/>
    </row>
    <row r="24" spans="1:47" s="3" customFormat="1" ht="15" customHeight="1">
      <c r="A24" s="9"/>
      <c r="B24" s="227" t="s">
        <v>18</v>
      </c>
      <c r="C24" s="228"/>
      <c r="D24" s="228"/>
      <c r="E24" s="228"/>
      <c r="F24" s="228"/>
      <c r="G24" s="228"/>
      <c r="H24" s="228"/>
      <c r="I24" s="166">
        <f>M24+Q24</f>
        <v>2482</v>
      </c>
      <c r="J24" s="167"/>
      <c r="K24" s="167"/>
      <c r="L24" s="168"/>
      <c r="M24" s="208">
        <v>1266</v>
      </c>
      <c r="N24" s="209"/>
      <c r="O24" s="209"/>
      <c r="P24" s="210"/>
      <c r="Q24" s="208">
        <v>1216</v>
      </c>
      <c r="R24" s="209"/>
      <c r="S24" s="209"/>
      <c r="T24" s="210"/>
      <c r="U24" s="153">
        <f>Y24+AC24</f>
        <v>2446</v>
      </c>
      <c r="V24" s="154"/>
      <c r="W24" s="154"/>
      <c r="X24" s="154"/>
      <c r="Y24" s="224">
        <v>1251</v>
      </c>
      <c r="Z24" s="225"/>
      <c r="AA24" s="225"/>
      <c r="AB24" s="226"/>
      <c r="AC24" s="225">
        <v>1195</v>
      </c>
      <c r="AD24" s="225"/>
      <c r="AE24" s="225"/>
      <c r="AF24" s="226"/>
      <c r="AG24" s="166">
        <f>AK24+AO24</f>
        <v>2353</v>
      </c>
      <c r="AH24" s="167"/>
      <c r="AI24" s="167"/>
      <c r="AJ24" s="168"/>
      <c r="AK24" s="208">
        <v>1197</v>
      </c>
      <c r="AL24" s="209"/>
      <c r="AM24" s="209"/>
      <c r="AN24" s="210"/>
      <c r="AO24" s="208">
        <v>1156</v>
      </c>
      <c r="AP24" s="209"/>
      <c r="AQ24" s="209"/>
      <c r="AR24" s="210"/>
    </row>
    <row r="25" spans="1:47" s="3" customFormat="1" ht="15" customHeight="1">
      <c r="A25" s="9"/>
      <c r="B25" s="151" t="s">
        <v>19</v>
      </c>
      <c r="C25" s="131"/>
      <c r="D25" s="131"/>
      <c r="E25" s="131"/>
      <c r="F25" s="131"/>
      <c r="G25" s="131"/>
      <c r="H25" s="131"/>
      <c r="I25" s="153">
        <f>M25+Q25</f>
        <v>3176</v>
      </c>
      <c r="J25" s="190"/>
      <c r="K25" s="190"/>
      <c r="L25" s="155"/>
      <c r="M25" s="187">
        <v>1583</v>
      </c>
      <c r="N25" s="223"/>
      <c r="O25" s="223"/>
      <c r="P25" s="189"/>
      <c r="Q25" s="187">
        <v>1593</v>
      </c>
      <c r="R25" s="223"/>
      <c r="S25" s="223"/>
      <c r="T25" s="189"/>
      <c r="U25" s="153">
        <f t="shared" ref="U25:U44" si="7">Y25+AC25</f>
        <v>3005</v>
      </c>
      <c r="V25" s="154"/>
      <c r="W25" s="154"/>
      <c r="X25" s="154"/>
      <c r="Y25" s="224">
        <v>1493</v>
      </c>
      <c r="Z25" s="225"/>
      <c r="AA25" s="225"/>
      <c r="AB25" s="226"/>
      <c r="AC25" s="225">
        <v>1512</v>
      </c>
      <c r="AD25" s="225"/>
      <c r="AE25" s="225"/>
      <c r="AF25" s="226"/>
      <c r="AG25" s="153">
        <f t="shared" ref="AG25:AG44" si="8">AK25+AO25</f>
        <v>2890</v>
      </c>
      <c r="AH25" s="154"/>
      <c r="AI25" s="154"/>
      <c r="AJ25" s="155"/>
      <c r="AK25" s="187">
        <v>1465</v>
      </c>
      <c r="AL25" s="188"/>
      <c r="AM25" s="188"/>
      <c r="AN25" s="189"/>
      <c r="AO25" s="187">
        <v>1425</v>
      </c>
      <c r="AP25" s="188"/>
      <c r="AQ25" s="188"/>
      <c r="AR25" s="189"/>
    </row>
    <row r="26" spans="1:47" s="3" customFormat="1" ht="15" customHeight="1">
      <c r="A26" s="9"/>
      <c r="B26" s="151" t="s">
        <v>20</v>
      </c>
      <c r="C26" s="131"/>
      <c r="D26" s="131"/>
      <c r="E26" s="131"/>
      <c r="F26" s="131"/>
      <c r="G26" s="131"/>
      <c r="H26" s="131"/>
      <c r="I26" s="153">
        <f t="shared" ref="I26:I44" si="9">M26+Q26</f>
        <v>3618</v>
      </c>
      <c r="J26" s="190"/>
      <c r="K26" s="190"/>
      <c r="L26" s="155"/>
      <c r="M26" s="187">
        <v>1825</v>
      </c>
      <c r="N26" s="223"/>
      <c r="O26" s="223"/>
      <c r="P26" s="189"/>
      <c r="Q26" s="187">
        <v>1793</v>
      </c>
      <c r="R26" s="223"/>
      <c r="S26" s="223"/>
      <c r="T26" s="189"/>
      <c r="U26" s="153">
        <f t="shared" si="7"/>
        <v>3641</v>
      </c>
      <c r="V26" s="154"/>
      <c r="W26" s="154"/>
      <c r="X26" s="154"/>
      <c r="Y26" s="224">
        <v>1837</v>
      </c>
      <c r="Z26" s="225"/>
      <c r="AA26" s="225"/>
      <c r="AB26" s="226"/>
      <c r="AC26" s="225">
        <v>1804</v>
      </c>
      <c r="AD26" s="225"/>
      <c r="AE26" s="225"/>
      <c r="AF26" s="226"/>
      <c r="AG26" s="153">
        <f t="shared" si="8"/>
        <v>3584</v>
      </c>
      <c r="AH26" s="154"/>
      <c r="AI26" s="154"/>
      <c r="AJ26" s="155"/>
      <c r="AK26" s="187">
        <v>1803</v>
      </c>
      <c r="AL26" s="188"/>
      <c r="AM26" s="188"/>
      <c r="AN26" s="189"/>
      <c r="AO26" s="187">
        <v>1781</v>
      </c>
      <c r="AP26" s="188"/>
      <c r="AQ26" s="188"/>
      <c r="AR26" s="189"/>
    </row>
    <row r="27" spans="1:47" s="3" customFormat="1" ht="15" customHeight="1">
      <c r="A27" s="9"/>
      <c r="B27" s="151" t="s">
        <v>21</v>
      </c>
      <c r="C27" s="131"/>
      <c r="D27" s="131"/>
      <c r="E27" s="131"/>
      <c r="F27" s="131"/>
      <c r="G27" s="131"/>
      <c r="H27" s="131"/>
      <c r="I27" s="153">
        <f t="shared" si="9"/>
        <v>3796</v>
      </c>
      <c r="J27" s="190"/>
      <c r="K27" s="190"/>
      <c r="L27" s="155"/>
      <c r="M27" s="187">
        <v>1963</v>
      </c>
      <c r="N27" s="223"/>
      <c r="O27" s="223"/>
      <c r="P27" s="189"/>
      <c r="Q27" s="187">
        <v>1833</v>
      </c>
      <c r="R27" s="223"/>
      <c r="S27" s="223"/>
      <c r="T27" s="189"/>
      <c r="U27" s="153">
        <f t="shared" si="7"/>
        <v>3760</v>
      </c>
      <c r="V27" s="154"/>
      <c r="W27" s="154"/>
      <c r="X27" s="154"/>
      <c r="Y27" s="224">
        <v>1950</v>
      </c>
      <c r="Z27" s="225"/>
      <c r="AA27" s="225"/>
      <c r="AB27" s="226"/>
      <c r="AC27" s="225">
        <v>1810</v>
      </c>
      <c r="AD27" s="225"/>
      <c r="AE27" s="225"/>
      <c r="AF27" s="226"/>
      <c r="AG27" s="153">
        <f t="shared" si="8"/>
        <v>3663</v>
      </c>
      <c r="AH27" s="154"/>
      <c r="AI27" s="154"/>
      <c r="AJ27" s="155"/>
      <c r="AK27" s="187">
        <v>1884</v>
      </c>
      <c r="AL27" s="188"/>
      <c r="AM27" s="188"/>
      <c r="AN27" s="189"/>
      <c r="AO27" s="187">
        <v>1779</v>
      </c>
      <c r="AP27" s="188"/>
      <c r="AQ27" s="188"/>
      <c r="AR27" s="189"/>
    </row>
    <row r="28" spans="1:47" s="3" customFormat="1" ht="15" customHeight="1">
      <c r="A28" s="9"/>
      <c r="B28" s="151" t="s">
        <v>22</v>
      </c>
      <c r="C28" s="131"/>
      <c r="D28" s="131"/>
      <c r="E28" s="131"/>
      <c r="F28" s="131"/>
      <c r="G28" s="131"/>
      <c r="H28" s="131"/>
      <c r="I28" s="153">
        <f t="shared" si="9"/>
        <v>3913</v>
      </c>
      <c r="J28" s="190"/>
      <c r="K28" s="190"/>
      <c r="L28" s="155"/>
      <c r="M28" s="187">
        <v>2143</v>
      </c>
      <c r="N28" s="223"/>
      <c r="O28" s="223"/>
      <c r="P28" s="189"/>
      <c r="Q28" s="187">
        <v>1770</v>
      </c>
      <c r="R28" s="223"/>
      <c r="S28" s="223"/>
      <c r="T28" s="189"/>
      <c r="U28" s="153">
        <f t="shared" si="7"/>
        <v>3957</v>
      </c>
      <c r="V28" s="154"/>
      <c r="W28" s="154"/>
      <c r="X28" s="154"/>
      <c r="Y28" s="224">
        <v>2134</v>
      </c>
      <c r="Z28" s="225"/>
      <c r="AA28" s="225"/>
      <c r="AB28" s="226"/>
      <c r="AC28" s="225">
        <v>1823</v>
      </c>
      <c r="AD28" s="225"/>
      <c r="AE28" s="225"/>
      <c r="AF28" s="226"/>
      <c r="AG28" s="153">
        <f t="shared" si="8"/>
        <v>3976</v>
      </c>
      <c r="AH28" s="154"/>
      <c r="AI28" s="154"/>
      <c r="AJ28" s="155"/>
      <c r="AK28" s="187">
        <v>2129</v>
      </c>
      <c r="AL28" s="188"/>
      <c r="AM28" s="188"/>
      <c r="AN28" s="189"/>
      <c r="AO28" s="187">
        <v>1847</v>
      </c>
      <c r="AP28" s="188"/>
      <c r="AQ28" s="188"/>
      <c r="AR28" s="189"/>
    </row>
    <row r="29" spans="1:47" s="3" customFormat="1" ht="15" customHeight="1">
      <c r="A29" s="9"/>
      <c r="B29" s="151" t="s">
        <v>23</v>
      </c>
      <c r="C29" s="131"/>
      <c r="D29" s="131"/>
      <c r="E29" s="131"/>
      <c r="F29" s="131"/>
      <c r="G29" s="131"/>
      <c r="H29" s="131"/>
      <c r="I29" s="153">
        <f t="shared" si="9"/>
        <v>3365</v>
      </c>
      <c r="J29" s="190"/>
      <c r="K29" s="190"/>
      <c r="L29" s="155"/>
      <c r="M29" s="187">
        <v>1810</v>
      </c>
      <c r="N29" s="223"/>
      <c r="O29" s="223"/>
      <c r="P29" s="189"/>
      <c r="Q29" s="187">
        <v>1555</v>
      </c>
      <c r="R29" s="223"/>
      <c r="S29" s="223"/>
      <c r="T29" s="189"/>
      <c r="U29" s="153">
        <f t="shared" si="7"/>
        <v>3330</v>
      </c>
      <c r="V29" s="154"/>
      <c r="W29" s="154"/>
      <c r="X29" s="154"/>
      <c r="Y29" s="224">
        <v>1813</v>
      </c>
      <c r="Z29" s="225"/>
      <c r="AA29" s="225"/>
      <c r="AB29" s="226"/>
      <c r="AC29" s="225">
        <v>1517</v>
      </c>
      <c r="AD29" s="225"/>
      <c r="AE29" s="225"/>
      <c r="AF29" s="226"/>
      <c r="AG29" s="153">
        <f t="shared" si="8"/>
        <v>3308</v>
      </c>
      <c r="AH29" s="154"/>
      <c r="AI29" s="154"/>
      <c r="AJ29" s="155"/>
      <c r="AK29" s="187">
        <v>1805</v>
      </c>
      <c r="AL29" s="188"/>
      <c r="AM29" s="188"/>
      <c r="AN29" s="189"/>
      <c r="AO29" s="187">
        <v>1503</v>
      </c>
      <c r="AP29" s="188"/>
      <c r="AQ29" s="188"/>
      <c r="AR29" s="189"/>
    </row>
    <row r="30" spans="1:47" s="3" customFormat="1" ht="15" customHeight="1">
      <c r="A30" s="9"/>
      <c r="B30" s="151" t="s">
        <v>24</v>
      </c>
      <c r="C30" s="131"/>
      <c r="D30" s="131"/>
      <c r="E30" s="131"/>
      <c r="F30" s="131"/>
      <c r="G30" s="131"/>
      <c r="H30" s="131"/>
      <c r="I30" s="153">
        <f t="shared" si="9"/>
        <v>3544</v>
      </c>
      <c r="J30" s="190"/>
      <c r="K30" s="190"/>
      <c r="L30" s="155"/>
      <c r="M30" s="187">
        <v>1874</v>
      </c>
      <c r="N30" s="223"/>
      <c r="O30" s="223"/>
      <c r="P30" s="189"/>
      <c r="Q30" s="187">
        <v>1670</v>
      </c>
      <c r="R30" s="223"/>
      <c r="S30" s="223"/>
      <c r="T30" s="189"/>
      <c r="U30" s="153">
        <f t="shared" si="7"/>
        <v>3458</v>
      </c>
      <c r="V30" s="154"/>
      <c r="W30" s="154"/>
      <c r="X30" s="154"/>
      <c r="Y30" s="224">
        <v>1872</v>
      </c>
      <c r="Z30" s="225"/>
      <c r="AA30" s="225"/>
      <c r="AB30" s="226"/>
      <c r="AC30" s="225">
        <v>1586</v>
      </c>
      <c r="AD30" s="225"/>
      <c r="AE30" s="225"/>
      <c r="AF30" s="226"/>
      <c r="AG30" s="153">
        <f t="shared" si="8"/>
        <v>3443</v>
      </c>
      <c r="AH30" s="154"/>
      <c r="AI30" s="154"/>
      <c r="AJ30" s="155"/>
      <c r="AK30" s="187">
        <v>1886</v>
      </c>
      <c r="AL30" s="188"/>
      <c r="AM30" s="188"/>
      <c r="AN30" s="189"/>
      <c r="AO30" s="187">
        <v>1557</v>
      </c>
      <c r="AP30" s="188"/>
      <c r="AQ30" s="188"/>
      <c r="AR30" s="189"/>
    </row>
    <row r="31" spans="1:47" s="3" customFormat="1" ht="15" customHeight="1">
      <c r="A31" s="9"/>
      <c r="B31" s="151" t="s">
        <v>25</v>
      </c>
      <c r="C31" s="131"/>
      <c r="D31" s="131"/>
      <c r="E31" s="131"/>
      <c r="F31" s="131"/>
      <c r="G31" s="131"/>
      <c r="H31" s="131"/>
      <c r="I31" s="153">
        <f t="shared" si="9"/>
        <v>4086</v>
      </c>
      <c r="J31" s="190"/>
      <c r="K31" s="190"/>
      <c r="L31" s="155"/>
      <c r="M31" s="187">
        <v>2083</v>
      </c>
      <c r="N31" s="223"/>
      <c r="O31" s="223"/>
      <c r="P31" s="189"/>
      <c r="Q31" s="187">
        <v>2003</v>
      </c>
      <c r="R31" s="223"/>
      <c r="S31" s="223"/>
      <c r="T31" s="189"/>
      <c r="U31" s="153">
        <f t="shared" si="7"/>
        <v>3904</v>
      </c>
      <c r="V31" s="154"/>
      <c r="W31" s="154"/>
      <c r="X31" s="154"/>
      <c r="Y31" s="224">
        <v>2015</v>
      </c>
      <c r="Z31" s="225"/>
      <c r="AA31" s="225"/>
      <c r="AB31" s="226"/>
      <c r="AC31" s="225">
        <v>1889</v>
      </c>
      <c r="AD31" s="225"/>
      <c r="AE31" s="225"/>
      <c r="AF31" s="226"/>
      <c r="AG31" s="153">
        <f t="shared" si="8"/>
        <v>3813</v>
      </c>
      <c r="AH31" s="154"/>
      <c r="AI31" s="154"/>
      <c r="AJ31" s="155"/>
      <c r="AK31" s="187">
        <v>1942</v>
      </c>
      <c r="AL31" s="188"/>
      <c r="AM31" s="188"/>
      <c r="AN31" s="189"/>
      <c r="AO31" s="187">
        <v>1871</v>
      </c>
      <c r="AP31" s="188"/>
      <c r="AQ31" s="188"/>
      <c r="AR31" s="189"/>
    </row>
    <row r="32" spans="1:47" s="3" customFormat="1" ht="15" customHeight="1">
      <c r="A32" s="9"/>
      <c r="B32" s="151" t="s">
        <v>26</v>
      </c>
      <c r="C32" s="131"/>
      <c r="D32" s="131"/>
      <c r="E32" s="131"/>
      <c r="F32" s="131"/>
      <c r="G32" s="131"/>
      <c r="H32" s="131"/>
      <c r="I32" s="153">
        <f t="shared" si="9"/>
        <v>5581</v>
      </c>
      <c r="J32" s="190"/>
      <c r="K32" s="190"/>
      <c r="L32" s="155"/>
      <c r="M32" s="187">
        <v>2902</v>
      </c>
      <c r="N32" s="223"/>
      <c r="O32" s="223"/>
      <c r="P32" s="189"/>
      <c r="Q32" s="187">
        <v>2679</v>
      </c>
      <c r="R32" s="223"/>
      <c r="S32" s="223"/>
      <c r="T32" s="189"/>
      <c r="U32" s="153">
        <f t="shared" si="7"/>
        <v>5285</v>
      </c>
      <c r="V32" s="154"/>
      <c r="W32" s="154"/>
      <c r="X32" s="154"/>
      <c r="Y32" s="224">
        <v>2716</v>
      </c>
      <c r="Z32" s="225"/>
      <c r="AA32" s="225"/>
      <c r="AB32" s="226"/>
      <c r="AC32" s="225">
        <v>2569</v>
      </c>
      <c r="AD32" s="225"/>
      <c r="AE32" s="225"/>
      <c r="AF32" s="226"/>
      <c r="AG32" s="153">
        <f t="shared" si="8"/>
        <v>4939</v>
      </c>
      <c r="AH32" s="154"/>
      <c r="AI32" s="154"/>
      <c r="AJ32" s="155"/>
      <c r="AK32" s="187">
        <v>2541</v>
      </c>
      <c r="AL32" s="188"/>
      <c r="AM32" s="188"/>
      <c r="AN32" s="189"/>
      <c r="AO32" s="187">
        <v>2398</v>
      </c>
      <c r="AP32" s="188"/>
      <c r="AQ32" s="188"/>
      <c r="AR32" s="189"/>
    </row>
    <row r="33" spans="1:44" s="3" customFormat="1" ht="15" customHeight="1">
      <c r="A33" s="9"/>
      <c r="B33" s="151" t="s">
        <v>27</v>
      </c>
      <c r="C33" s="131"/>
      <c r="D33" s="131"/>
      <c r="E33" s="131"/>
      <c r="F33" s="131"/>
      <c r="G33" s="131"/>
      <c r="H33" s="131"/>
      <c r="I33" s="153">
        <f t="shared" si="9"/>
        <v>6202</v>
      </c>
      <c r="J33" s="190"/>
      <c r="K33" s="190"/>
      <c r="L33" s="155"/>
      <c r="M33" s="187">
        <v>3215</v>
      </c>
      <c r="N33" s="223"/>
      <c r="O33" s="223"/>
      <c r="P33" s="189"/>
      <c r="Q33" s="187">
        <v>2987</v>
      </c>
      <c r="R33" s="223"/>
      <c r="S33" s="223"/>
      <c r="T33" s="189"/>
      <c r="U33" s="153">
        <f t="shared" si="7"/>
        <v>6282</v>
      </c>
      <c r="V33" s="154"/>
      <c r="W33" s="154"/>
      <c r="X33" s="154"/>
      <c r="Y33" s="224">
        <v>3251</v>
      </c>
      <c r="Z33" s="225"/>
      <c r="AA33" s="225"/>
      <c r="AB33" s="226"/>
      <c r="AC33" s="225">
        <v>3031</v>
      </c>
      <c r="AD33" s="225"/>
      <c r="AE33" s="225"/>
      <c r="AF33" s="226"/>
      <c r="AG33" s="153">
        <f t="shared" si="8"/>
        <v>6194</v>
      </c>
      <c r="AH33" s="154"/>
      <c r="AI33" s="154"/>
      <c r="AJ33" s="155"/>
      <c r="AK33" s="187">
        <v>3212</v>
      </c>
      <c r="AL33" s="188"/>
      <c r="AM33" s="188"/>
      <c r="AN33" s="189"/>
      <c r="AO33" s="187">
        <v>2982</v>
      </c>
      <c r="AP33" s="188"/>
      <c r="AQ33" s="188"/>
      <c r="AR33" s="189"/>
    </row>
    <row r="34" spans="1:44" s="3" customFormat="1" ht="15" customHeight="1">
      <c r="A34" s="9"/>
      <c r="B34" s="151" t="s">
        <v>28</v>
      </c>
      <c r="C34" s="131"/>
      <c r="D34" s="131"/>
      <c r="E34" s="131"/>
      <c r="F34" s="131"/>
      <c r="G34" s="131"/>
      <c r="H34" s="131"/>
      <c r="I34" s="153">
        <f t="shared" si="9"/>
        <v>5060</v>
      </c>
      <c r="J34" s="190"/>
      <c r="K34" s="190"/>
      <c r="L34" s="155"/>
      <c r="M34" s="187">
        <v>2684</v>
      </c>
      <c r="N34" s="223"/>
      <c r="O34" s="223"/>
      <c r="P34" s="189"/>
      <c r="Q34" s="187">
        <v>2376</v>
      </c>
      <c r="R34" s="223"/>
      <c r="S34" s="223"/>
      <c r="T34" s="189"/>
      <c r="U34" s="153">
        <f t="shared" si="7"/>
        <v>5244</v>
      </c>
      <c r="V34" s="154"/>
      <c r="W34" s="154"/>
      <c r="X34" s="154"/>
      <c r="Y34" s="224">
        <v>2791</v>
      </c>
      <c r="Z34" s="225"/>
      <c r="AA34" s="225"/>
      <c r="AB34" s="226"/>
      <c r="AC34" s="225">
        <v>2453</v>
      </c>
      <c r="AD34" s="225"/>
      <c r="AE34" s="225"/>
      <c r="AF34" s="226"/>
      <c r="AG34" s="153">
        <f t="shared" si="8"/>
        <v>5512</v>
      </c>
      <c r="AH34" s="154"/>
      <c r="AI34" s="154"/>
      <c r="AJ34" s="155"/>
      <c r="AK34" s="187">
        <v>2922</v>
      </c>
      <c r="AL34" s="188"/>
      <c r="AM34" s="188"/>
      <c r="AN34" s="189"/>
      <c r="AO34" s="187">
        <v>2590</v>
      </c>
      <c r="AP34" s="188"/>
      <c r="AQ34" s="188"/>
      <c r="AR34" s="189"/>
    </row>
    <row r="35" spans="1:44" s="3" customFormat="1" ht="15" customHeight="1">
      <c r="A35" s="9"/>
      <c r="B35" s="151" t="s">
        <v>29</v>
      </c>
      <c r="C35" s="131"/>
      <c r="D35" s="131"/>
      <c r="E35" s="131"/>
      <c r="F35" s="131"/>
      <c r="G35" s="131"/>
      <c r="H35" s="131"/>
      <c r="I35" s="153">
        <f t="shared" si="9"/>
        <v>4066</v>
      </c>
      <c r="J35" s="190"/>
      <c r="K35" s="190"/>
      <c r="L35" s="155"/>
      <c r="M35" s="187">
        <v>2094</v>
      </c>
      <c r="N35" s="223"/>
      <c r="O35" s="223"/>
      <c r="P35" s="189"/>
      <c r="Q35" s="187">
        <v>1972</v>
      </c>
      <c r="R35" s="223"/>
      <c r="S35" s="223"/>
      <c r="T35" s="189"/>
      <c r="U35" s="153">
        <f t="shared" si="7"/>
        <v>4210</v>
      </c>
      <c r="V35" s="154"/>
      <c r="W35" s="154"/>
      <c r="X35" s="154"/>
      <c r="Y35" s="224">
        <v>2169</v>
      </c>
      <c r="Z35" s="225"/>
      <c r="AA35" s="225"/>
      <c r="AB35" s="226"/>
      <c r="AC35" s="225">
        <v>2041</v>
      </c>
      <c r="AD35" s="225"/>
      <c r="AE35" s="225"/>
      <c r="AF35" s="226"/>
      <c r="AG35" s="153">
        <f t="shared" si="8"/>
        <v>4446</v>
      </c>
      <c r="AH35" s="154"/>
      <c r="AI35" s="154"/>
      <c r="AJ35" s="155"/>
      <c r="AK35" s="187">
        <v>2273</v>
      </c>
      <c r="AL35" s="188"/>
      <c r="AM35" s="188"/>
      <c r="AN35" s="189"/>
      <c r="AO35" s="187">
        <v>2173</v>
      </c>
      <c r="AP35" s="188"/>
      <c r="AQ35" s="188"/>
      <c r="AR35" s="189"/>
    </row>
    <row r="36" spans="1:44" s="3" customFormat="1" ht="15" customHeight="1">
      <c r="A36" s="9"/>
      <c r="B36" s="151" t="s">
        <v>30</v>
      </c>
      <c r="C36" s="131"/>
      <c r="D36" s="131"/>
      <c r="E36" s="131"/>
      <c r="F36" s="131"/>
      <c r="G36" s="131"/>
      <c r="H36" s="131"/>
      <c r="I36" s="153">
        <f t="shared" si="9"/>
        <v>3834</v>
      </c>
      <c r="J36" s="190"/>
      <c r="K36" s="190"/>
      <c r="L36" s="155"/>
      <c r="M36" s="187">
        <v>1840</v>
      </c>
      <c r="N36" s="223"/>
      <c r="O36" s="223"/>
      <c r="P36" s="189"/>
      <c r="Q36" s="187">
        <v>1994</v>
      </c>
      <c r="R36" s="223"/>
      <c r="S36" s="223"/>
      <c r="T36" s="189"/>
      <c r="U36" s="153">
        <f t="shared" si="7"/>
        <v>3797</v>
      </c>
      <c r="V36" s="154"/>
      <c r="W36" s="154"/>
      <c r="X36" s="154"/>
      <c r="Y36" s="224">
        <v>1831</v>
      </c>
      <c r="Z36" s="225"/>
      <c r="AA36" s="225"/>
      <c r="AB36" s="226"/>
      <c r="AC36" s="225">
        <v>1966</v>
      </c>
      <c r="AD36" s="225"/>
      <c r="AE36" s="225"/>
      <c r="AF36" s="226"/>
      <c r="AG36" s="153">
        <f t="shared" si="8"/>
        <v>3751</v>
      </c>
      <c r="AH36" s="154"/>
      <c r="AI36" s="154"/>
      <c r="AJ36" s="155"/>
      <c r="AK36" s="187">
        <v>1837</v>
      </c>
      <c r="AL36" s="188"/>
      <c r="AM36" s="188"/>
      <c r="AN36" s="189"/>
      <c r="AO36" s="187">
        <v>1914</v>
      </c>
      <c r="AP36" s="188"/>
      <c r="AQ36" s="188"/>
      <c r="AR36" s="189"/>
    </row>
    <row r="37" spans="1:44" s="3" customFormat="1" ht="15" customHeight="1">
      <c r="A37" s="9"/>
      <c r="B37" s="151" t="s">
        <v>31</v>
      </c>
      <c r="C37" s="131"/>
      <c r="D37" s="131"/>
      <c r="E37" s="131"/>
      <c r="F37" s="131"/>
      <c r="G37" s="131"/>
      <c r="H37" s="131"/>
      <c r="I37" s="153">
        <f t="shared" si="9"/>
        <v>4980</v>
      </c>
      <c r="J37" s="190"/>
      <c r="K37" s="190"/>
      <c r="L37" s="155"/>
      <c r="M37" s="187">
        <v>2257</v>
      </c>
      <c r="N37" s="223"/>
      <c r="O37" s="223"/>
      <c r="P37" s="189"/>
      <c r="Q37" s="187">
        <v>2723</v>
      </c>
      <c r="R37" s="223"/>
      <c r="S37" s="223"/>
      <c r="T37" s="189"/>
      <c r="U37" s="153">
        <f t="shared" si="7"/>
        <v>4562</v>
      </c>
      <c r="V37" s="154"/>
      <c r="W37" s="154"/>
      <c r="X37" s="154"/>
      <c r="Y37" s="224">
        <v>2089</v>
      </c>
      <c r="Z37" s="225"/>
      <c r="AA37" s="225"/>
      <c r="AB37" s="226"/>
      <c r="AC37" s="225">
        <v>2473</v>
      </c>
      <c r="AD37" s="225"/>
      <c r="AE37" s="225"/>
      <c r="AF37" s="226"/>
      <c r="AG37" s="153">
        <f t="shared" si="8"/>
        <v>4245</v>
      </c>
      <c r="AH37" s="154"/>
      <c r="AI37" s="154"/>
      <c r="AJ37" s="155"/>
      <c r="AK37" s="187">
        <v>1975</v>
      </c>
      <c r="AL37" s="188"/>
      <c r="AM37" s="188"/>
      <c r="AN37" s="189"/>
      <c r="AO37" s="187">
        <v>2270</v>
      </c>
      <c r="AP37" s="188"/>
      <c r="AQ37" s="188"/>
      <c r="AR37" s="189"/>
    </row>
    <row r="38" spans="1:44" s="3" customFormat="1" ht="15" customHeight="1">
      <c r="A38" s="9"/>
      <c r="B38" s="151" t="s">
        <v>32</v>
      </c>
      <c r="C38" s="131"/>
      <c r="D38" s="131"/>
      <c r="E38" s="131"/>
      <c r="F38" s="131"/>
      <c r="G38" s="131"/>
      <c r="H38" s="131"/>
      <c r="I38" s="153">
        <f t="shared" si="9"/>
        <v>5512</v>
      </c>
      <c r="J38" s="190"/>
      <c r="K38" s="190"/>
      <c r="L38" s="155"/>
      <c r="M38" s="187">
        <v>2552</v>
      </c>
      <c r="N38" s="223"/>
      <c r="O38" s="223"/>
      <c r="P38" s="189"/>
      <c r="Q38" s="187">
        <v>2960</v>
      </c>
      <c r="R38" s="223"/>
      <c r="S38" s="223"/>
      <c r="T38" s="189"/>
      <c r="U38" s="153">
        <f t="shared" si="7"/>
        <v>5672</v>
      </c>
      <c r="V38" s="154"/>
      <c r="W38" s="154"/>
      <c r="X38" s="154"/>
      <c r="Y38" s="224">
        <v>2588</v>
      </c>
      <c r="Z38" s="225"/>
      <c r="AA38" s="225"/>
      <c r="AB38" s="226"/>
      <c r="AC38" s="225">
        <v>3084</v>
      </c>
      <c r="AD38" s="225"/>
      <c r="AE38" s="225"/>
      <c r="AF38" s="226"/>
      <c r="AG38" s="153">
        <f t="shared" si="8"/>
        <v>5867</v>
      </c>
      <c r="AH38" s="154"/>
      <c r="AI38" s="154"/>
      <c r="AJ38" s="155"/>
      <c r="AK38" s="187">
        <v>2653</v>
      </c>
      <c r="AL38" s="188"/>
      <c r="AM38" s="188"/>
      <c r="AN38" s="189"/>
      <c r="AO38" s="187">
        <v>3214</v>
      </c>
      <c r="AP38" s="188"/>
      <c r="AQ38" s="188"/>
      <c r="AR38" s="189"/>
    </row>
    <row r="39" spans="1:44" s="3" customFormat="1" ht="15" customHeight="1">
      <c r="A39" s="9"/>
      <c r="B39" s="151" t="s">
        <v>33</v>
      </c>
      <c r="C39" s="131"/>
      <c r="D39" s="131"/>
      <c r="E39" s="131"/>
      <c r="F39" s="131"/>
      <c r="G39" s="131"/>
      <c r="H39" s="131"/>
      <c r="I39" s="153">
        <f t="shared" si="9"/>
        <v>4858</v>
      </c>
      <c r="J39" s="190"/>
      <c r="K39" s="190"/>
      <c r="L39" s="155"/>
      <c r="M39" s="187">
        <v>2331</v>
      </c>
      <c r="N39" s="223"/>
      <c r="O39" s="223"/>
      <c r="P39" s="189"/>
      <c r="Q39" s="187">
        <v>2527</v>
      </c>
      <c r="R39" s="223"/>
      <c r="S39" s="223"/>
      <c r="T39" s="189"/>
      <c r="U39" s="153">
        <f t="shared" si="7"/>
        <v>4912</v>
      </c>
      <c r="V39" s="154"/>
      <c r="W39" s="154"/>
      <c r="X39" s="154"/>
      <c r="Y39" s="224">
        <v>2327</v>
      </c>
      <c r="Z39" s="225"/>
      <c r="AA39" s="225"/>
      <c r="AB39" s="226"/>
      <c r="AC39" s="225">
        <v>2585</v>
      </c>
      <c r="AD39" s="225"/>
      <c r="AE39" s="225"/>
      <c r="AF39" s="226"/>
      <c r="AG39" s="153">
        <f t="shared" si="8"/>
        <v>4650</v>
      </c>
      <c r="AH39" s="154"/>
      <c r="AI39" s="154"/>
      <c r="AJ39" s="155"/>
      <c r="AK39" s="187">
        <v>2170</v>
      </c>
      <c r="AL39" s="188"/>
      <c r="AM39" s="188"/>
      <c r="AN39" s="189"/>
      <c r="AO39" s="187">
        <v>2480</v>
      </c>
      <c r="AP39" s="188"/>
      <c r="AQ39" s="188"/>
      <c r="AR39" s="189"/>
    </row>
    <row r="40" spans="1:44" s="3" customFormat="1" ht="15" customHeight="1">
      <c r="A40" s="9"/>
      <c r="B40" s="151" t="s">
        <v>34</v>
      </c>
      <c r="C40" s="131"/>
      <c r="D40" s="131"/>
      <c r="E40" s="131"/>
      <c r="F40" s="131"/>
      <c r="G40" s="131"/>
      <c r="H40" s="131"/>
      <c r="I40" s="153">
        <f t="shared" si="9"/>
        <v>3146</v>
      </c>
      <c r="J40" s="190"/>
      <c r="K40" s="190"/>
      <c r="L40" s="155"/>
      <c r="M40" s="187">
        <v>1404</v>
      </c>
      <c r="N40" s="223"/>
      <c r="O40" s="223"/>
      <c r="P40" s="189"/>
      <c r="Q40" s="187">
        <v>1742</v>
      </c>
      <c r="R40" s="223"/>
      <c r="S40" s="223"/>
      <c r="T40" s="189"/>
      <c r="U40" s="153">
        <f t="shared" si="7"/>
        <v>3249</v>
      </c>
      <c r="V40" s="154"/>
      <c r="W40" s="154"/>
      <c r="X40" s="154"/>
      <c r="Y40" s="224">
        <v>1484</v>
      </c>
      <c r="Z40" s="225"/>
      <c r="AA40" s="225"/>
      <c r="AB40" s="226"/>
      <c r="AC40" s="225">
        <v>1765</v>
      </c>
      <c r="AD40" s="225"/>
      <c r="AE40" s="225"/>
      <c r="AF40" s="226"/>
      <c r="AG40" s="153">
        <f t="shared" si="8"/>
        <v>3513</v>
      </c>
      <c r="AH40" s="154"/>
      <c r="AI40" s="154"/>
      <c r="AJ40" s="155"/>
      <c r="AK40" s="187">
        <v>1603</v>
      </c>
      <c r="AL40" s="188"/>
      <c r="AM40" s="188"/>
      <c r="AN40" s="189"/>
      <c r="AO40" s="187">
        <v>1910</v>
      </c>
      <c r="AP40" s="188"/>
      <c r="AQ40" s="188"/>
      <c r="AR40" s="189"/>
    </row>
    <row r="41" spans="1:44" s="3" customFormat="1" ht="15" customHeight="1">
      <c r="A41" s="9"/>
      <c r="B41" s="151" t="s">
        <v>35</v>
      </c>
      <c r="C41" s="131"/>
      <c r="D41" s="131"/>
      <c r="E41" s="131"/>
      <c r="F41" s="131"/>
      <c r="G41" s="131"/>
      <c r="H41" s="131"/>
      <c r="I41" s="153">
        <f t="shared" si="9"/>
        <v>1757</v>
      </c>
      <c r="J41" s="190"/>
      <c r="K41" s="190"/>
      <c r="L41" s="155"/>
      <c r="M41" s="187">
        <v>682</v>
      </c>
      <c r="N41" s="223"/>
      <c r="O41" s="223"/>
      <c r="P41" s="189"/>
      <c r="Q41" s="187">
        <v>1075</v>
      </c>
      <c r="R41" s="223"/>
      <c r="S41" s="223"/>
      <c r="T41" s="189"/>
      <c r="U41" s="153">
        <f t="shared" si="7"/>
        <v>1865</v>
      </c>
      <c r="V41" s="154"/>
      <c r="W41" s="154"/>
      <c r="X41" s="154"/>
      <c r="Y41" s="224">
        <v>719</v>
      </c>
      <c r="Z41" s="225"/>
      <c r="AA41" s="225"/>
      <c r="AB41" s="226"/>
      <c r="AC41" s="225">
        <v>1146</v>
      </c>
      <c r="AD41" s="225"/>
      <c r="AE41" s="225"/>
      <c r="AF41" s="226"/>
      <c r="AG41" s="153">
        <f t="shared" si="8"/>
        <v>1969</v>
      </c>
      <c r="AH41" s="154"/>
      <c r="AI41" s="154"/>
      <c r="AJ41" s="155"/>
      <c r="AK41" s="187">
        <v>759</v>
      </c>
      <c r="AL41" s="188"/>
      <c r="AM41" s="188"/>
      <c r="AN41" s="189"/>
      <c r="AO41" s="187">
        <v>1210</v>
      </c>
      <c r="AP41" s="188"/>
      <c r="AQ41" s="188"/>
      <c r="AR41" s="189"/>
    </row>
    <row r="42" spans="1:44" s="3" customFormat="1" ht="15" customHeight="1">
      <c r="A42" s="9"/>
      <c r="B42" s="151" t="s">
        <v>36</v>
      </c>
      <c r="C42" s="131"/>
      <c r="D42" s="131"/>
      <c r="E42" s="131"/>
      <c r="F42" s="131"/>
      <c r="G42" s="131"/>
      <c r="H42" s="131"/>
      <c r="I42" s="153">
        <f t="shared" si="9"/>
        <v>810</v>
      </c>
      <c r="J42" s="190"/>
      <c r="K42" s="190"/>
      <c r="L42" s="155"/>
      <c r="M42" s="187">
        <v>260</v>
      </c>
      <c r="N42" s="223"/>
      <c r="O42" s="223"/>
      <c r="P42" s="189"/>
      <c r="Q42" s="187">
        <v>550</v>
      </c>
      <c r="R42" s="223"/>
      <c r="S42" s="223"/>
      <c r="T42" s="189"/>
      <c r="U42" s="153">
        <f t="shared" si="7"/>
        <v>847</v>
      </c>
      <c r="V42" s="154"/>
      <c r="W42" s="154"/>
      <c r="X42" s="154"/>
      <c r="Y42" s="224">
        <v>267</v>
      </c>
      <c r="Z42" s="225"/>
      <c r="AA42" s="225"/>
      <c r="AB42" s="226"/>
      <c r="AC42" s="225">
        <v>580</v>
      </c>
      <c r="AD42" s="225"/>
      <c r="AE42" s="225"/>
      <c r="AF42" s="226"/>
      <c r="AG42" s="153">
        <f t="shared" si="8"/>
        <v>894</v>
      </c>
      <c r="AH42" s="154"/>
      <c r="AI42" s="154"/>
      <c r="AJ42" s="155"/>
      <c r="AK42" s="187">
        <v>278</v>
      </c>
      <c r="AL42" s="188"/>
      <c r="AM42" s="188"/>
      <c r="AN42" s="189"/>
      <c r="AO42" s="187">
        <v>616</v>
      </c>
      <c r="AP42" s="188"/>
      <c r="AQ42" s="188"/>
      <c r="AR42" s="189"/>
    </row>
    <row r="43" spans="1:44" s="3" customFormat="1" ht="15" customHeight="1">
      <c r="A43" s="9"/>
      <c r="B43" s="151" t="s">
        <v>37</v>
      </c>
      <c r="C43" s="131"/>
      <c r="D43" s="131"/>
      <c r="E43" s="131"/>
      <c r="F43" s="131"/>
      <c r="G43" s="131"/>
      <c r="H43" s="131"/>
      <c r="I43" s="153">
        <f t="shared" si="9"/>
        <v>195</v>
      </c>
      <c r="J43" s="190"/>
      <c r="K43" s="190"/>
      <c r="L43" s="155"/>
      <c r="M43" s="187">
        <v>35</v>
      </c>
      <c r="N43" s="223"/>
      <c r="O43" s="223"/>
      <c r="P43" s="189"/>
      <c r="Q43" s="187">
        <v>160</v>
      </c>
      <c r="R43" s="223"/>
      <c r="S43" s="223"/>
      <c r="T43" s="189"/>
      <c r="U43" s="153">
        <f t="shared" si="7"/>
        <v>206</v>
      </c>
      <c r="V43" s="154"/>
      <c r="W43" s="154"/>
      <c r="X43" s="154"/>
      <c r="Y43" s="224">
        <v>47</v>
      </c>
      <c r="Z43" s="225"/>
      <c r="AA43" s="225"/>
      <c r="AB43" s="226"/>
      <c r="AC43" s="225">
        <v>159</v>
      </c>
      <c r="AD43" s="225"/>
      <c r="AE43" s="225"/>
      <c r="AF43" s="226"/>
      <c r="AG43" s="153">
        <f t="shared" si="8"/>
        <v>223</v>
      </c>
      <c r="AH43" s="154"/>
      <c r="AI43" s="154"/>
      <c r="AJ43" s="155"/>
      <c r="AK43" s="187">
        <v>67</v>
      </c>
      <c r="AL43" s="188"/>
      <c r="AM43" s="188"/>
      <c r="AN43" s="189"/>
      <c r="AO43" s="187">
        <v>156</v>
      </c>
      <c r="AP43" s="188"/>
      <c r="AQ43" s="188"/>
      <c r="AR43" s="189"/>
    </row>
    <row r="44" spans="1:44" s="3" customFormat="1" ht="15" customHeight="1" thickBot="1">
      <c r="A44" s="9"/>
      <c r="B44" s="195" t="s">
        <v>38</v>
      </c>
      <c r="C44" s="196"/>
      <c r="D44" s="196"/>
      <c r="E44" s="196"/>
      <c r="F44" s="196"/>
      <c r="G44" s="196"/>
      <c r="H44" s="196"/>
      <c r="I44" s="197">
        <f t="shared" si="9"/>
        <v>26</v>
      </c>
      <c r="J44" s="198"/>
      <c r="K44" s="198"/>
      <c r="L44" s="199"/>
      <c r="M44" s="200">
        <v>3</v>
      </c>
      <c r="N44" s="201"/>
      <c r="O44" s="201"/>
      <c r="P44" s="202"/>
      <c r="Q44" s="200">
        <v>23</v>
      </c>
      <c r="R44" s="201"/>
      <c r="S44" s="201"/>
      <c r="T44" s="202"/>
      <c r="U44" s="197">
        <f t="shared" si="7"/>
        <v>33</v>
      </c>
      <c r="V44" s="198"/>
      <c r="W44" s="198"/>
      <c r="X44" s="199"/>
      <c r="Y44" s="220">
        <v>2</v>
      </c>
      <c r="Z44" s="221"/>
      <c r="AA44" s="221"/>
      <c r="AB44" s="222"/>
      <c r="AC44" s="221">
        <v>31</v>
      </c>
      <c r="AD44" s="221"/>
      <c r="AE44" s="221"/>
      <c r="AF44" s="222"/>
      <c r="AG44" s="197">
        <f t="shared" si="8"/>
        <v>35</v>
      </c>
      <c r="AH44" s="198"/>
      <c r="AI44" s="198"/>
      <c r="AJ44" s="199"/>
      <c r="AK44" s="200">
        <v>2</v>
      </c>
      <c r="AL44" s="201"/>
      <c r="AM44" s="201"/>
      <c r="AN44" s="202"/>
      <c r="AO44" s="200">
        <v>33</v>
      </c>
      <c r="AP44" s="201"/>
      <c r="AQ44" s="201"/>
      <c r="AR44" s="202"/>
    </row>
    <row r="45" spans="1:44" s="3" customFormat="1" ht="15" customHeight="1" thickTop="1">
      <c r="A45" s="9"/>
      <c r="B45" s="151" t="s">
        <v>39</v>
      </c>
      <c r="C45" s="131"/>
      <c r="D45" s="131"/>
      <c r="E45" s="131"/>
      <c r="F45" s="131"/>
      <c r="G45" s="131"/>
      <c r="H45" s="131"/>
      <c r="I45" s="177">
        <f>M45+Q45</f>
        <v>9276</v>
      </c>
      <c r="J45" s="178"/>
      <c r="K45" s="178"/>
      <c r="L45" s="179"/>
      <c r="M45" s="177">
        <f>SUM(M24:P26)</f>
        <v>4674</v>
      </c>
      <c r="N45" s="178"/>
      <c r="O45" s="178"/>
      <c r="P45" s="179"/>
      <c r="Q45" s="177">
        <f>SUM(Q24:T26)</f>
        <v>4602</v>
      </c>
      <c r="R45" s="178"/>
      <c r="S45" s="178"/>
      <c r="T45" s="179"/>
      <c r="U45" s="177">
        <f>Y45+AC45</f>
        <v>9092</v>
      </c>
      <c r="V45" s="178"/>
      <c r="W45" s="178"/>
      <c r="X45" s="179"/>
      <c r="Y45" s="177">
        <f>SUM(Y24:AB26)</f>
        <v>4581</v>
      </c>
      <c r="Z45" s="178"/>
      <c r="AA45" s="178"/>
      <c r="AB45" s="179"/>
      <c r="AC45" s="177">
        <f>SUM(AC24:AF26)</f>
        <v>4511</v>
      </c>
      <c r="AD45" s="178"/>
      <c r="AE45" s="178"/>
      <c r="AF45" s="179"/>
      <c r="AG45" s="183">
        <f>AK45+AO45</f>
        <v>8827</v>
      </c>
      <c r="AH45" s="184"/>
      <c r="AI45" s="184"/>
      <c r="AJ45" s="184"/>
      <c r="AK45" s="177">
        <f>SUM(AK24:AN26)</f>
        <v>4465</v>
      </c>
      <c r="AL45" s="178"/>
      <c r="AM45" s="178"/>
      <c r="AN45" s="179"/>
      <c r="AO45" s="177">
        <f>SUM(AO24:AR26)</f>
        <v>4362</v>
      </c>
      <c r="AP45" s="178"/>
      <c r="AQ45" s="178"/>
      <c r="AR45" s="179"/>
    </row>
    <row r="46" spans="1:44" s="3" customFormat="1" ht="15" customHeight="1">
      <c r="A46" s="9"/>
      <c r="B46" s="151" t="s">
        <v>40</v>
      </c>
      <c r="C46" s="131"/>
      <c r="D46" s="131"/>
      <c r="E46" s="131"/>
      <c r="F46" s="131"/>
      <c r="G46" s="131"/>
      <c r="H46" s="131"/>
      <c r="I46" s="183">
        <f t="shared" ref="I46" si="10">M46+Q46</f>
        <v>43447</v>
      </c>
      <c r="J46" s="184"/>
      <c r="K46" s="184"/>
      <c r="L46" s="185"/>
      <c r="M46" s="183">
        <v>22608</v>
      </c>
      <c r="N46" s="184"/>
      <c r="O46" s="184"/>
      <c r="P46" s="185"/>
      <c r="Q46" s="183">
        <v>20839</v>
      </c>
      <c r="R46" s="184"/>
      <c r="S46" s="184"/>
      <c r="T46" s="185"/>
      <c r="U46" s="183">
        <f t="shared" ref="U46:U47" si="11">Y46+AC46</f>
        <v>43227</v>
      </c>
      <c r="V46" s="184"/>
      <c r="W46" s="184"/>
      <c r="X46" s="185"/>
      <c r="Y46" s="183">
        <f>SUM(Y27:AB36)</f>
        <v>22542</v>
      </c>
      <c r="Z46" s="184"/>
      <c r="AA46" s="184"/>
      <c r="AB46" s="185"/>
      <c r="AC46" s="183">
        <f>SUM(AC27:AF36)</f>
        <v>20685</v>
      </c>
      <c r="AD46" s="184"/>
      <c r="AE46" s="184"/>
      <c r="AF46" s="185"/>
      <c r="AG46" s="183">
        <f t="shared" ref="AG46:AG47" si="12">AK46+AO46</f>
        <v>43045</v>
      </c>
      <c r="AH46" s="184"/>
      <c r="AI46" s="184"/>
      <c r="AJ46" s="184"/>
      <c r="AK46" s="183">
        <f>SUM(AK27:AN36)</f>
        <v>22431</v>
      </c>
      <c r="AL46" s="184"/>
      <c r="AM46" s="184"/>
      <c r="AN46" s="185"/>
      <c r="AO46" s="183">
        <f>SUM(AO27:AR36)</f>
        <v>20614</v>
      </c>
      <c r="AP46" s="184"/>
      <c r="AQ46" s="184"/>
      <c r="AR46" s="185"/>
    </row>
    <row r="47" spans="1:44" s="3" customFormat="1" ht="15" customHeight="1">
      <c r="A47" s="9"/>
      <c r="B47" s="169" t="s">
        <v>41</v>
      </c>
      <c r="C47" s="114"/>
      <c r="D47" s="114"/>
      <c r="E47" s="114"/>
      <c r="F47" s="114"/>
      <c r="G47" s="114"/>
      <c r="H47" s="114"/>
      <c r="I47" s="170">
        <f>M47+Q47</f>
        <v>21284</v>
      </c>
      <c r="J47" s="171"/>
      <c r="K47" s="171"/>
      <c r="L47" s="172"/>
      <c r="M47" s="170">
        <v>9524</v>
      </c>
      <c r="N47" s="171"/>
      <c r="O47" s="171"/>
      <c r="P47" s="172"/>
      <c r="Q47" s="170">
        <v>11760</v>
      </c>
      <c r="R47" s="171"/>
      <c r="S47" s="171"/>
      <c r="T47" s="172"/>
      <c r="U47" s="170">
        <f t="shared" si="11"/>
        <v>21346</v>
      </c>
      <c r="V47" s="171"/>
      <c r="W47" s="171"/>
      <c r="X47" s="172"/>
      <c r="Y47" s="170">
        <f>SUM(Y37:AB44)</f>
        <v>9523</v>
      </c>
      <c r="Z47" s="171"/>
      <c r="AA47" s="171"/>
      <c r="AB47" s="172"/>
      <c r="AC47" s="170">
        <f>SUM(AC37:AF44)</f>
        <v>11823</v>
      </c>
      <c r="AD47" s="171"/>
      <c r="AE47" s="171"/>
      <c r="AF47" s="172"/>
      <c r="AG47" s="170">
        <f t="shared" si="12"/>
        <v>21396</v>
      </c>
      <c r="AH47" s="171"/>
      <c r="AI47" s="171"/>
      <c r="AJ47" s="172"/>
      <c r="AK47" s="170">
        <f>SUM(AK37:AN44)</f>
        <v>9507</v>
      </c>
      <c r="AL47" s="171"/>
      <c r="AM47" s="171"/>
      <c r="AN47" s="172"/>
      <c r="AO47" s="170">
        <f>SUM(AO37:AR44)</f>
        <v>11889</v>
      </c>
      <c r="AP47" s="171"/>
      <c r="AQ47" s="171"/>
      <c r="AR47" s="172"/>
    </row>
    <row r="48" spans="1:44" s="3" customFormat="1">
      <c r="B48" s="4"/>
      <c r="C48" s="1"/>
      <c r="D48" s="1"/>
      <c r="E48" s="1"/>
      <c r="F48" s="1"/>
      <c r="G48" s="1"/>
      <c r="H48" s="1"/>
      <c r="I48" s="1"/>
      <c r="J48" s="1"/>
      <c r="K48" s="45"/>
      <c r="L48" s="45"/>
      <c r="M48" s="45"/>
      <c r="N48" s="45"/>
      <c r="O48" s="45"/>
      <c r="P48" s="45"/>
      <c r="Q48" s="45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K48" s="214" t="s">
        <v>13</v>
      </c>
      <c r="AL48" s="214"/>
      <c r="AM48" s="214"/>
      <c r="AN48" s="214"/>
      <c r="AO48" s="214"/>
      <c r="AP48" s="214"/>
      <c r="AQ48" s="214"/>
    </row>
    <row r="49" spans="1:52" s="3" customFormat="1" ht="12">
      <c r="B49" s="173" t="s">
        <v>42</v>
      </c>
      <c r="C49" s="173"/>
      <c r="D49" s="173"/>
      <c r="E49" s="173"/>
      <c r="F49" s="173"/>
      <c r="G49" s="173"/>
      <c r="H49" s="173"/>
      <c r="I49" s="173"/>
      <c r="J49" s="173"/>
      <c r="K49" s="40"/>
      <c r="L49" s="40"/>
      <c r="M49" s="40"/>
      <c r="N49" s="40"/>
      <c r="O49" s="40"/>
      <c r="P49" s="40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40"/>
    </row>
    <row r="50" spans="1:52" s="3" customFormat="1" ht="12"/>
    <row r="51" spans="1:52" s="3" customFormat="1" ht="12">
      <c r="AX51" s="47"/>
      <c r="AY51" s="47"/>
      <c r="AZ51" s="47"/>
    </row>
    <row r="52" spans="1:52" s="3" customFormat="1">
      <c r="A52" s="174" t="s">
        <v>43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Y52" s="48"/>
    </row>
    <row r="53" spans="1:52" s="3" customFormat="1" ht="12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4"/>
      <c r="AS53" s="25"/>
      <c r="AY53" s="48"/>
    </row>
    <row r="54" spans="1:52" s="3" customFormat="1" ht="13.5" customHeight="1">
      <c r="A54" s="45"/>
      <c r="R54" s="219" t="s">
        <v>426</v>
      </c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R54" s="27"/>
      <c r="AY54" s="48"/>
    </row>
    <row r="55" spans="1:52" s="3" customFormat="1" ht="15" customHeight="1">
      <c r="A55" s="9"/>
      <c r="B55" s="215" t="s">
        <v>440</v>
      </c>
      <c r="C55" s="215"/>
      <c r="D55" s="215"/>
      <c r="E55" s="215"/>
      <c r="F55" s="215"/>
      <c r="G55" s="215"/>
      <c r="H55" s="215"/>
      <c r="I55" s="216" t="s">
        <v>437</v>
      </c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 t="s">
        <v>458</v>
      </c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Y55" s="48"/>
    </row>
    <row r="56" spans="1:52" s="3" customFormat="1" ht="15" customHeight="1">
      <c r="A56" s="9"/>
      <c r="B56" s="217" t="s">
        <v>17</v>
      </c>
      <c r="C56" s="217"/>
      <c r="D56" s="217"/>
      <c r="E56" s="217"/>
      <c r="F56" s="217"/>
      <c r="G56" s="217"/>
      <c r="H56" s="217"/>
      <c r="I56" s="218" t="s">
        <v>7</v>
      </c>
      <c r="J56" s="120"/>
      <c r="K56" s="120"/>
      <c r="L56" s="121"/>
      <c r="M56" s="218" t="s">
        <v>8</v>
      </c>
      <c r="N56" s="120"/>
      <c r="O56" s="120"/>
      <c r="P56" s="121"/>
      <c r="Q56" s="218" t="s">
        <v>9</v>
      </c>
      <c r="R56" s="120"/>
      <c r="S56" s="120"/>
      <c r="T56" s="121"/>
      <c r="U56" s="218" t="s">
        <v>7</v>
      </c>
      <c r="V56" s="120"/>
      <c r="W56" s="120"/>
      <c r="X56" s="121"/>
      <c r="Y56" s="218" t="s">
        <v>8</v>
      </c>
      <c r="Z56" s="120"/>
      <c r="AA56" s="120"/>
      <c r="AB56" s="121"/>
      <c r="AC56" s="218" t="s">
        <v>9</v>
      </c>
      <c r="AD56" s="120"/>
      <c r="AE56" s="120"/>
      <c r="AF56" s="121"/>
      <c r="AW56" s="48"/>
    </row>
    <row r="57" spans="1:52" s="3" customFormat="1" ht="15" customHeight="1">
      <c r="A57" s="41"/>
      <c r="B57" s="206" t="s">
        <v>7</v>
      </c>
      <c r="C57" s="206"/>
      <c r="D57" s="206"/>
      <c r="E57" s="206"/>
      <c r="F57" s="206"/>
      <c r="G57" s="206"/>
      <c r="H57" s="206"/>
      <c r="I57" s="207">
        <f>SUM(I58:L78)</f>
        <v>72693</v>
      </c>
      <c r="J57" s="207"/>
      <c r="K57" s="207"/>
      <c r="L57" s="207"/>
      <c r="M57" s="207">
        <f t="shared" ref="M57" si="13">SUM(M58:P78)</f>
        <v>36100</v>
      </c>
      <c r="N57" s="207"/>
      <c r="O57" s="207"/>
      <c r="P57" s="207"/>
      <c r="Q57" s="207">
        <f t="shared" ref="Q57" si="14">SUM(Q58:T78)</f>
        <v>36593</v>
      </c>
      <c r="R57" s="207"/>
      <c r="S57" s="207"/>
      <c r="T57" s="207"/>
      <c r="U57" s="207">
        <f>SUM(U58:X78)</f>
        <v>72331</v>
      </c>
      <c r="V57" s="207"/>
      <c r="W57" s="207"/>
      <c r="X57" s="207"/>
      <c r="Y57" s="207">
        <f t="shared" ref="Y57" si="15">SUM(Y58:AB78)</f>
        <v>35881</v>
      </c>
      <c r="Z57" s="207"/>
      <c r="AA57" s="207"/>
      <c r="AB57" s="207"/>
      <c r="AC57" s="207">
        <f t="shared" ref="AC57" si="16">SUM(AC58:AF78)</f>
        <v>36450</v>
      </c>
      <c r="AD57" s="207"/>
      <c r="AE57" s="207"/>
      <c r="AF57" s="207"/>
      <c r="AW57" s="49"/>
    </row>
    <row r="58" spans="1:52" s="3" customFormat="1" ht="15" customHeight="1">
      <c r="A58" s="9"/>
      <c r="B58" s="151" t="s">
        <v>18</v>
      </c>
      <c r="C58" s="131"/>
      <c r="D58" s="131"/>
      <c r="E58" s="131"/>
      <c r="F58" s="131"/>
      <c r="G58" s="131"/>
      <c r="H58" s="131"/>
      <c r="I58" s="166">
        <f>M58+Q58</f>
        <v>2308</v>
      </c>
      <c r="J58" s="167"/>
      <c r="K58" s="167"/>
      <c r="L58" s="168"/>
      <c r="M58" s="208">
        <v>1191</v>
      </c>
      <c r="N58" s="209"/>
      <c r="O58" s="209"/>
      <c r="P58" s="210"/>
      <c r="Q58" s="208">
        <v>1117</v>
      </c>
      <c r="R58" s="209"/>
      <c r="S58" s="209"/>
      <c r="T58" s="210"/>
      <c r="U58" s="166">
        <f>Y58+AC58</f>
        <v>2210</v>
      </c>
      <c r="V58" s="167"/>
      <c r="W58" s="167"/>
      <c r="X58" s="167"/>
      <c r="Y58" s="211">
        <v>1110</v>
      </c>
      <c r="Z58" s="212"/>
      <c r="AA58" s="212"/>
      <c r="AB58" s="213"/>
      <c r="AC58" s="212">
        <v>1100</v>
      </c>
      <c r="AD58" s="212"/>
      <c r="AE58" s="212"/>
      <c r="AF58" s="213"/>
      <c r="AW58" s="49"/>
    </row>
    <row r="59" spans="1:52" s="3" customFormat="1" ht="15" customHeight="1">
      <c r="A59" s="9"/>
      <c r="B59" s="151" t="s">
        <v>19</v>
      </c>
      <c r="C59" s="131"/>
      <c r="D59" s="131"/>
      <c r="E59" s="131"/>
      <c r="F59" s="131"/>
      <c r="G59" s="131"/>
      <c r="H59" s="131"/>
      <c r="I59" s="153">
        <f t="shared" ref="I59" si="17">M59+Q59</f>
        <v>2829</v>
      </c>
      <c r="J59" s="154"/>
      <c r="K59" s="154"/>
      <c r="L59" s="155"/>
      <c r="M59" s="187">
        <v>1417</v>
      </c>
      <c r="N59" s="188"/>
      <c r="O59" s="188"/>
      <c r="P59" s="189"/>
      <c r="Q59" s="187">
        <v>1412</v>
      </c>
      <c r="R59" s="188"/>
      <c r="S59" s="188"/>
      <c r="T59" s="189"/>
      <c r="U59" s="153">
        <f t="shared" ref="U59:U78" si="18">Y59+AC59</f>
        <v>2728</v>
      </c>
      <c r="V59" s="154"/>
      <c r="W59" s="154"/>
      <c r="X59" s="190"/>
      <c r="Y59" s="191">
        <v>1397</v>
      </c>
      <c r="Z59" s="192"/>
      <c r="AA59" s="192"/>
      <c r="AB59" s="193"/>
      <c r="AC59" s="192">
        <v>1331</v>
      </c>
      <c r="AD59" s="194"/>
      <c r="AE59" s="194"/>
      <c r="AF59" s="193"/>
      <c r="AW59" s="49"/>
    </row>
    <row r="60" spans="1:52" s="3" customFormat="1" ht="15" customHeight="1">
      <c r="A60" s="9"/>
      <c r="B60" s="151" t="s">
        <v>20</v>
      </c>
      <c r="C60" s="131"/>
      <c r="D60" s="131"/>
      <c r="E60" s="131"/>
      <c r="F60" s="131"/>
      <c r="G60" s="131"/>
      <c r="H60" s="131"/>
      <c r="I60" s="153">
        <f>M60+Q60</f>
        <v>3462</v>
      </c>
      <c r="J60" s="154"/>
      <c r="K60" s="154"/>
      <c r="L60" s="155"/>
      <c r="M60" s="153">
        <v>1737</v>
      </c>
      <c r="N60" s="154"/>
      <c r="O60" s="154"/>
      <c r="P60" s="155"/>
      <c r="Q60" s="187">
        <v>1725</v>
      </c>
      <c r="R60" s="188"/>
      <c r="S60" s="188"/>
      <c r="T60" s="189"/>
      <c r="U60" s="153">
        <f>Y60+AC60</f>
        <v>3339</v>
      </c>
      <c r="V60" s="154"/>
      <c r="W60" s="154"/>
      <c r="X60" s="190"/>
      <c r="Y60" s="191">
        <v>1639</v>
      </c>
      <c r="Z60" s="192"/>
      <c r="AA60" s="192"/>
      <c r="AB60" s="193"/>
      <c r="AC60" s="192">
        <v>1700</v>
      </c>
      <c r="AD60" s="194"/>
      <c r="AE60" s="194"/>
      <c r="AF60" s="193"/>
      <c r="AW60" s="49"/>
    </row>
    <row r="61" spans="1:52" s="3" customFormat="1" ht="15" customHeight="1">
      <c r="A61" s="9"/>
      <c r="B61" s="151" t="s">
        <v>21</v>
      </c>
      <c r="C61" s="131"/>
      <c r="D61" s="131"/>
      <c r="E61" s="131"/>
      <c r="F61" s="131"/>
      <c r="G61" s="131"/>
      <c r="H61" s="131"/>
      <c r="I61" s="153">
        <f t="shared" ref="I61:I78" si="19">M61+Q61</f>
        <v>3647</v>
      </c>
      <c r="J61" s="154"/>
      <c r="K61" s="154"/>
      <c r="L61" s="155"/>
      <c r="M61" s="187">
        <v>1878</v>
      </c>
      <c r="N61" s="188"/>
      <c r="O61" s="188"/>
      <c r="P61" s="189"/>
      <c r="Q61" s="187">
        <v>1769</v>
      </c>
      <c r="R61" s="188"/>
      <c r="S61" s="188"/>
      <c r="T61" s="189"/>
      <c r="U61" s="153">
        <f t="shared" si="18"/>
        <v>3687</v>
      </c>
      <c r="V61" s="154"/>
      <c r="W61" s="154"/>
      <c r="X61" s="190"/>
      <c r="Y61" s="191">
        <v>1905</v>
      </c>
      <c r="Z61" s="192"/>
      <c r="AA61" s="192"/>
      <c r="AB61" s="193"/>
      <c r="AC61" s="192">
        <v>1782</v>
      </c>
      <c r="AD61" s="194"/>
      <c r="AE61" s="194"/>
      <c r="AF61" s="193"/>
      <c r="AW61" s="49"/>
    </row>
    <row r="62" spans="1:52" s="3" customFormat="1" ht="15" customHeight="1">
      <c r="A62" s="9"/>
      <c r="B62" s="151" t="s">
        <v>22</v>
      </c>
      <c r="C62" s="131"/>
      <c r="D62" s="131"/>
      <c r="E62" s="131"/>
      <c r="F62" s="131"/>
      <c r="G62" s="131"/>
      <c r="H62" s="131"/>
      <c r="I62" s="153">
        <f t="shared" si="19"/>
        <v>3833</v>
      </c>
      <c r="J62" s="154"/>
      <c r="K62" s="154"/>
      <c r="L62" s="155"/>
      <c r="M62" s="187">
        <v>2081</v>
      </c>
      <c r="N62" s="188"/>
      <c r="O62" s="188"/>
      <c r="P62" s="189"/>
      <c r="Q62" s="187">
        <v>1752</v>
      </c>
      <c r="R62" s="188"/>
      <c r="S62" s="188"/>
      <c r="T62" s="189"/>
      <c r="U62" s="153">
        <f t="shared" si="18"/>
        <v>3934</v>
      </c>
      <c r="V62" s="154"/>
      <c r="W62" s="154"/>
      <c r="X62" s="190"/>
      <c r="Y62" s="191">
        <v>2089</v>
      </c>
      <c r="Z62" s="192"/>
      <c r="AA62" s="192"/>
      <c r="AB62" s="193"/>
      <c r="AC62" s="192">
        <v>1845</v>
      </c>
      <c r="AD62" s="194"/>
      <c r="AE62" s="194"/>
      <c r="AF62" s="193"/>
      <c r="AW62" s="49"/>
    </row>
    <row r="63" spans="1:52" s="3" customFormat="1" ht="15" customHeight="1">
      <c r="A63" s="9"/>
      <c r="B63" s="151" t="s">
        <v>23</v>
      </c>
      <c r="C63" s="131"/>
      <c r="D63" s="131"/>
      <c r="E63" s="131"/>
      <c r="F63" s="131"/>
      <c r="G63" s="131"/>
      <c r="H63" s="131"/>
      <c r="I63" s="153">
        <f t="shared" si="19"/>
        <v>3298</v>
      </c>
      <c r="J63" s="154"/>
      <c r="K63" s="154"/>
      <c r="L63" s="155"/>
      <c r="M63" s="187">
        <v>1785</v>
      </c>
      <c r="N63" s="188"/>
      <c r="O63" s="188"/>
      <c r="P63" s="189"/>
      <c r="Q63" s="187">
        <v>1513</v>
      </c>
      <c r="R63" s="188"/>
      <c r="S63" s="188"/>
      <c r="T63" s="189"/>
      <c r="U63" s="153">
        <f t="shared" si="18"/>
        <v>3308</v>
      </c>
      <c r="V63" s="154"/>
      <c r="W63" s="154"/>
      <c r="X63" s="190"/>
      <c r="Y63" s="191">
        <v>1840</v>
      </c>
      <c r="Z63" s="192"/>
      <c r="AA63" s="192"/>
      <c r="AB63" s="193"/>
      <c r="AC63" s="192">
        <v>1468</v>
      </c>
      <c r="AD63" s="194"/>
      <c r="AE63" s="194"/>
      <c r="AF63" s="193"/>
      <c r="AW63" s="49"/>
    </row>
    <row r="64" spans="1:52" s="3" customFormat="1" ht="15" customHeight="1">
      <c r="A64" s="9"/>
      <c r="B64" s="151" t="s">
        <v>24</v>
      </c>
      <c r="C64" s="131"/>
      <c r="D64" s="131"/>
      <c r="E64" s="131"/>
      <c r="F64" s="131"/>
      <c r="G64" s="131"/>
      <c r="H64" s="131"/>
      <c r="I64" s="153">
        <f t="shared" si="19"/>
        <v>3315</v>
      </c>
      <c r="J64" s="154"/>
      <c r="K64" s="154"/>
      <c r="L64" s="155"/>
      <c r="M64" s="187">
        <v>1802</v>
      </c>
      <c r="N64" s="188"/>
      <c r="O64" s="188"/>
      <c r="P64" s="189"/>
      <c r="Q64" s="187">
        <v>1513</v>
      </c>
      <c r="R64" s="188"/>
      <c r="S64" s="188"/>
      <c r="T64" s="189"/>
      <c r="U64" s="153">
        <f t="shared" si="18"/>
        <v>3253</v>
      </c>
      <c r="V64" s="154"/>
      <c r="W64" s="154"/>
      <c r="X64" s="190"/>
      <c r="Y64" s="191">
        <v>1745</v>
      </c>
      <c r="Z64" s="192"/>
      <c r="AA64" s="192"/>
      <c r="AB64" s="193"/>
      <c r="AC64" s="192">
        <v>1508</v>
      </c>
      <c r="AD64" s="194"/>
      <c r="AE64" s="194"/>
      <c r="AF64" s="193"/>
      <c r="AW64" s="49"/>
    </row>
    <row r="65" spans="1:49" s="3" customFormat="1" ht="15" customHeight="1">
      <c r="A65" s="9"/>
      <c r="B65" s="151" t="s">
        <v>25</v>
      </c>
      <c r="C65" s="131"/>
      <c r="D65" s="131"/>
      <c r="E65" s="131"/>
      <c r="F65" s="131"/>
      <c r="G65" s="131"/>
      <c r="H65" s="131"/>
      <c r="I65" s="153">
        <f t="shared" si="19"/>
        <v>3730</v>
      </c>
      <c r="J65" s="154"/>
      <c r="K65" s="154"/>
      <c r="L65" s="155"/>
      <c r="M65" s="187">
        <v>1930</v>
      </c>
      <c r="N65" s="188"/>
      <c r="O65" s="188"/>
      <c r="P65" s="189"/>
      <c r="Q65" s="187">
        <v>1800</v>
      </c>
      <c r="R65" s="188"/>
      <c r="S65" s="188"/>
      <c r="T65" s="189"/>
      <c r="U65" s="153">
        <f t="shared" si="18"/>
        <v>3729</v>
      </c>
      <c r="V65" s="154"/>
      <c r="W65" s="154"/>
      <c r="X65" s="190"/>
      <c r="Y65" s="191">
        <v>1954</v>
      </c>
      <c r="Z65" s="192"/>
      <c r="AA65" s="192"/>
      <c r="AB65" s="193"/>
      <c r="AC65" s="192">
        <v>1775</v>
      </c>
      <c r="AD65" s="194"/>
      <c r="AE65" s="194"/>
      <c r="AF65" s="193"/>
      <c r="AW65" s="49"/>
    </row>
    <row r="66" spans="1:49" s="1" customFormat="1" ht="15" customHeight="1">
      <c r="A66" s="9"/>
      <c r="B66" s="151" t="s">
        <v>26</v>
      </c>
      <c r="C66" s="131"/>
      <c r="D66" s="131"/>
      <c r="E66" s="131"/>
      <c r="F66" s="131"/>
      <c r="G66" s="131"/>
      <c r="H66" s="131"/>
      <c r="I66" s="153">
        <f t="shared" si="19"/>
        <v>4663</v>
      </c>
      <c r="J66" s="154"/>
      <c r="K66" s="154"/>
      <c r="L66" s="155"/>
      <c r="M66" s="187">
        <v>2405</v>
      </c>
      <c r="N66" s="188"/>
      <c r="O66" s="188"/>
      <c r="P66" s="189"/>
      <c r="Q66" s="187">
        <v>2258</v>
      </c>
      <c r="R66" s="188"/>
      <c r="S66" s="188"/>
      <c r="T66" s="189"/>
      <c r="U66" s="153">
        <f t="shared" si="18"/>
        <v>4324</v>
      </c>
      <c r="V66" s="154"/>
      <c r="W66" s="154"/>
      <c r="X66" s="190"/>
      <c r="Y66" s="191">
        <v>2198</v>
      </c>
      <c r="Z66" s="192"/>
      <c r="AA66" s="192"/>
      <c r="AB66" s="193"/>
      <c r="AC66" s="192">
        <v>2126</v>
      </c>
      <c r="AD66" s="194"/>
      <c r="AE66" s="194"/>
      <c r="AF66" s="193"/>
      <c r="AS66" s="3"/>
      <c r="AW66" s="50"/>
    </row>
    <row r="67" spans="1:49" s="1" customFormat="1" ht="15" customHeight="1">
      <c r="A67" s="9"/>
      <c r="B67" s="151" t="s">
        <v>27</v>
      </c>
      <c r="C67" s="131"/>
      <c r="D67" s="131"/>
      <c r="E67" s="131"/>
      <c r="F67" s="131"/>
      <c r="G67" s="131"/>
      <c r="H67" s="131"/>
      <c r="I67" s="153">
        <f t="shared" si="19"/>
        <v>6055</v>
      </c>
      <c r="J67" s="154"/>
      <c r="K67" s="154"/>
      <c r="L67" s="155"/>
      <c r="M67" s="187">
        <v>3093</v>
      </c>
      <c r="N67" s="188"/>
      <c r="O67" s="188"/>
      <c r="P67" s="189"/>
      <c r="Q67" s="187">
        <v>2962</v>
      </c>
      <c r="R67" s="188"/>
      <c r="S67" s="188"/>
      <c r="T67" s="189"/>
      <c r="U67" s="153">
        <f t="shared" si="18"/>
        <v>5849</v>
      </c>
      <c r="V67" s="154"/>
      <c r="W67" s="154"/>
      <c r="X67" s="190"/>
      <c r="Y67" s="191">
        <v>3011</v>
      </c>
      <c r="Z67" s="192"/>
      <c r="AA67" s="192"/>
      <c r="AB67" s="193"/>
      <c r="AC67" s="192">
        <v>2838</v>
      </c>
      <c r="AD67" s="194"/>
      <c r="AE67" s="194"/>
      <c r="AF67" s="193"/>
      <c r="AS67" s="3"/>
      <c r="AW67" s="50"/>
    </row>
    <row r="68" spans="1:49" s="1" customFormat="1" ht="15" customHeight="1">
      <c r="A68" s="9"/>
      <c r="B68" s="151" t="s">
        <v>28</v>
      </c>
      <c r="C68" s="131"/>
      <c r="D68" s="131"/>
      <c r="E68" s="131"/>
      <c r="F68" s="131"/>
      <c r="G68" s="131"/>
      <c r="H68" s="131"/>
      <c r="I68" s="153">
        <f t="shared" si="19"/>
        <v>5898</v>
      </c>
      <c r="J68" s="154"/>
      <c r="K68" s="154"/>
      <c r="L68" s="155"/>
      <c r="M68" s="187">
        <v>3120</v>
      </c>
      <c r="N68" s="188"/>
      <c r="O68" s="188"/>
      <c r="P68" s="189"/>
      <c r="Q68" s="187">
        <v>2778</v>
      </c>
      <c r="R68" s="188"/>
      <c r="S68" s="188"/>
      <c r="T68" s="189"/>
      <c r="U68" s="153">
        <f t="shared" si="18"/>
        <v>6068</v>
      </c>
      <c r="V68" s="154"/>
      <c r="W68" s="154"/>
      <c r="X68" s="190"/>
      <c r="Y68" s="191">
        <v>3217</v>
      </c>
      <c r="Z68" s="192"/>
      <c r="AA68" s="192"/>
      <c r="AB68" s="193"/>
      <c r="AC68" s="192">
        <v>2851</v>
      </c>
      <c r="AD68" s="194"/>
      <c r="AE68" s="194"/>
      <c r="AF68" s="193"/>
      <c r="AS68" s="3"/>
      <c r="AW68" s="50"/>
    </row>
    <row r="69" spans="1:49" s="1" customFormat="1" ht="15" customHeight="1">
      <c r="A69" s="9"/>
      <c r="B69" s="151" t="s">
        <v>29</v>
      </c>
      <c r="C69" s="131"/>
      <c r="D69" s="131"/>
      <c r="E69" s="131"/>
      <c r="F69" s="131"/>
      <c r="G69" s="131"/>
      <c r="H69" s="131"/>
      <c r="I69" s="153">
        <f t="shared" si="19"/>
        <v>4507</v>
      </c>
      <c r="J69" s="154"/>
      <c r="K69" s="154"/>
      <c r="L69" s="155"/>
      <c r="M69" s="187">
        <v>2297</v>
      </c>
      <c r="N69" s="188"/>
      <c r="O69" s="188"/>
      <c r="P69" s="189"/>
      <c r="Q69" s="187">
        <v>2210</v>
      </c>
      <c r="R69" s="188"/>
      <c r="S69" s="188"/>
      <c r="T69" s="189"/>
      <c r="U69" s="153">
        <f t="shared" si="18"/>
        <v>4745</v>
      </c>
      <c r="V69" s="154"/>
      <c r="W69" s="154"/>
      <c r="X69" s="190"/>
      <c r="Y69" s="191">
        <v>2417</v>
      </c>
      <c r="Z69" s="192"/>
      <c r="AA69" s="192"/>
      <c r="AB69" s="193"/>
      <c r="AC69" s="192">
        <v>2328</v>
      </c>
      <c r="AD69" s="194"/>
      <c r="AE69" s="194"/>
      <c r="AF69" s="193"/>
      <c r="AS69" s="3"/>
      <c r="AW69" s="50"/>
    </row>
    <row r="70" spans="1:49" s="1" customFormat="1" ht="15" customHeight="1">
      <c r="A70" s="9"/>
      <c r="B70" s="151" t="s">
        <v>30</v>
      </c>
      <c r="C70" s="131"/>
      <c r="D70" s="131"/>
      <c r="E70" s="131"/>
      <c r="F70" s="131"/>
      <c r="G70" s="131"/>
      <c r="H70" s="131"/>
      <c r="I70" s="153">
        <f t="shared" si="19"/>
        <v>3792</v>
      </c>
      <c r="J70" s="154"/>
      <c r="K70" s="154"/>
      <c r="L70" s="155"/>
      <c r="M70" s="187">
        <v>1892</v>
      </c>
      <c r="N70" s="188"/>
      <c r="O70" s="188"/>
      <c r="P70" s="189"/>
      <c r="Q70" s="187">
        <v>1900</v>
      </c>
      <c r="R70" s="188"/>
      <c r="S70" s="188"/>
      <c r="T70" s="189"/>
      <c r="U70" s="153">
        <f t="shared" si="18"/>
        <v>3914</v>
      </c>
      <c r="V70" s="154"/>
      <c r="W70" s="154"/>
      <c r="X70" s="190"/>
      <c r="Y70" s="191">
        <v>1992</v>
      </c>
      <c r="Z70" s="192"/>
      <c r="AA70" s="192"/>
      <c r="AB70" s="193"/>
      <c r="AC70" s="192">
        <v>1922</v>
      </c>
      <c r="AD70" s="194"/>
      <c r="AE70" s="194"/>
      <c r="AF70" s="193"/>
      <c r="AS70" s="3"/>
      <c r="AW70" s="50"/>
    </row>
    <row r="71" spans="1:49" s="1" customFormat="1" ht="15" customHeight="1">
      <c r="A71" s="9"/>
      <c r="B71" s="151" t="s">
        <v>31</v>
      </c>
      <c r="C71" s="131"/>
      <c r="D71" s="131"/>
      <c r="E71" s="131"/>
      <c r="F71" s="131"/>
      <c r="G71" s="131"/>
      <c r="H71" s="131"/>
      <c r="I71" s="153">
        <f t="shared" si="19"/>
        <v>3963</v>
      </c>
      <c r="J71" s="154"/>
      <c r="K71" s="154"/>
      <c r="L71" s="155"/>
      <c r="M71" s="187">
        <v>1864</v>
      </c>
      <c r="N71" s="188"/>
      <c r="O71" s="188"/>
      <c r="P71" s="189"/>
      <c r="Q71" s="187">
        <v>2099</v>
      </c>
      <c r="R71" s="188"/>
      <c r="S71" s="188"/>
      <c r="T71" s="189"/>
      <c r="U71" s="153">
        <f t="shared" si="18"/>
        <v>3784</v>
      </c>
      <c r="V71" s="154"/>
      <c r="W71" s="154"/>
      <c r="X71" s="190"/>
      <c r="Y71" s="191">
        <v>1781</v>
      </c>
      <c r="Z71" s="192"/>
      <c r="AA71" s="192"/>
      <c r="AB71" s="193"/>
      <c r="AC71" s="192">
        <v>2003</v>
      </c>
      <c r="AD71" s="194"/>
      <c r="AE71" s="194"/>
      <c r="AF71" s="193"/>
      <c r="AS71" s="3"/>
      <c r="AW71" s="50"/>
    </row>
    <row r="72" spans="1:49" s="1" customFormat="1" ht="15" customHeight="1">
      <c r="A72" s="9"/>
      <c r="B72" s="151" t="s">
        <v>32</v>
      </c>
      <c r="C72" s="131"/>
      <c r="D72" s="131"/>
      <c r="E72" s="131"/>
      <c r="F72" s="131"/>
      <c r="G72" s="131"/>
      <c r="H72" s="131"/>
      <c r="I72" s="153">
        <f t="shared" si="19"/>
        <v>5733</v>
      </c>
      <c r="J72" s="154"/>
      <c r="K72" s="154"/>
      <c r="L72" s="155"/>
      <c r="M72" s="187">
        <v>2559</v>
      </c>
      <c r="N72" s="188"/>
      <c r="O72" s="188"/>
      <c r="P72" s="189"/>
      <c r="Q72" s="187">
        <v>3174</v>
      </c>
      <c r="R72" s="188"/>
      <c r="S72" s="188"/>
      <c r="T72" s="189"/>
      <c r="U72" s="153">
        <f t="shared" si="18"/>
        <v>5238</v>
      </c>
      <c r="V72" s="154"/>
      <c r="W72" s="154"/>
      <c r="X72" s="190"/>
      <c r="Y72" s="191">
        <v>2320</v>
      </c>
      <c r="Z72" s="192"/>
      <c r="AA72" s="192"/>
      <c r="AB72" s="193"/>
      <c r="AC72" s="192">
        <v>2918</v>
      </c>
      <c r="AD72" s="194"/>
      <c r="AE72" s="194"/>
      <c r="AF72" s="193"/>
      <c r="AS72" s="3"/>
      <c r="AW72" s="50"/>
    </row>
    <row r="73" spans="1:49" s="1" customFormat="1" ht="15" customHeight="1">
      <c r="A73" s="9"/>
      <c r="B73" s="151" t="s">
        <v>33</v>
      </c>
      <c r="C73" s="131"/>
      <c r="D73" s="131"/>
      <c r="E73" s="131"/>
      <c r="F73" s="131"/>
      <c r="G73" s="131"/>
      <c r="H73" s="131"/>
      <c r="I73" s="153">
        <f t="shared" si="19"/>
        <v>4610</v>
      </c>
      <c r="J73" s="154"/>
      <c r="K73" s="154"/>
      <c r="L73" s="155"/>
      <c r="M73" s="187">
        <v>2141</v>
      </c>
      <c r="N73" s="188"/>
      <c r="O73" s="188"/>
      <c r="P73" s="189"/>
      <c r="Q73" s="187">
        <v>2469</v>
      </c>
      <c r="R73" s="188"/>
      <c r="S73" s="188"/>
      <c r="T73" s="189"/>
      <c r="U73" s="153">
        <f t="shared" si="18"/>
        <v>4865</v>
      </c>
      <c r="V73" s="154"/>
      <c r="W73" s="154"/>
      <c r="X73" s="190"/>
      <c r="Y73" s="191">
        <v>2247</v>
      </c>
      <c r="Z73" s="192"/>
      <c r="AA73" s="192"/>
      <c r="AB73" s="193"/>
      <c r="AC73" s="192">
        <v>2618</v>
      </c>
      <c r="AD73" s="194"/>
      <c r="AE73" s="194"/>
      <c r="AF73" s="193"/>
      <c r="AS73" s="3"/>
      <c r="AW73" s="50"/>
    </row>
    <row r="74" spans="1:49" s="1" customFormat="1" ht="15" customHeight="1">
      <c r="A74" s="9"/>
      <c r="B74" s="151" t="s">
        <v>34</v>
      </c>
      <c r="C74" s="131"/>
      <c r="D74" s="131"/>
      <c r="E74" s="131"/>
      <c r="F74" s="131"/>
      <c r="G74" s="131"/>
      <c r="H74" s="131"/>
      <c r="I74" s="153">
        <f t="shared" si="19"/>
        <v>3753</v>
      </c>
      <c r="J74" s="154"/>
      <c r="K74" s="154"/>
      <c r="L74" s="155"/>
      <c r="M74" s="187">
        <v>1738</v>
      </c>
      <c r="N74" s="188"/>
      <c r="O74" s="188"/>
      <c r="P74" s="189"/>
      <c r="Q74" s="187">
        <v>2015</v>
      </c>
      <c r="R74" s="188"/>
      <c r="S74" s="188"/>
      <c r="T74" s="189"/>
      <c r="U74" s="153">
        <f t="shared" si="18"/>
        <v>3906</v>
      </c>
      <c r="V74" s="154"/>
      <c r="W74" s="154"/>
      <c r="X74" s="190"/>
      <c r="Y74" s="191">
        <v>1749</v>
      </c>
      <c r="Z74" s="192"/>
      <c r="AA74" s="192"/>
      <c r="AB74" s="193"/>
      <c r="AC74" s="192">
        <v>2157</v>
      </c>
      <c r="AD74" s="194"/>
      <c r="AE74" s="194"/>
      <c r="AF74" s="193"/>
      <c r="AS74" s="3"/>
      <c r="AW74" s="50"/>
    </row>
    <row r="75" spans="1:49" s="1" customFormat="1" ht="15" customHeight="1">
      <c r="A75" s="9"/>
      <c r="B75" s="151" t="s">
        <v>35</v>
      </c>
      <c r="C75" s="131"/>
      <c r="D75" s="131"/>
      <c r="E75" s="131"/>
      <c r="F75" s="131"/>
      <c r="G75" s="131"/>
      <c r="H75" s="131"/>
      <c r="I75" s="153">
        <f t="shared" si="19"/>
        <v>2130</v>
      </c>
      <c r="J75" s="154"/>
      <c r="K75" s="154"/>
      <c r="L75" s="155"/>
      <c r="M75" s="187">
        <v>820</v>
      </c>
      <c r="N75" s="188"/>
      <c r="O75" s="188"/>
      <c r="P75" s="189"/>
      <c r="Q75" s="187">
        <v>1310</v>
      </c>
      <c r="R75" s="188"/>
      <c r="S75" s="188"/>
      <c r="T75" s="189"/>
      <c r="U75" s="153">
        <f t="shared" si="18"/>
        <v>2218</v>
      </c>
      <c r="V75" s="154"/>
      <c r="W75" s="154"/>
      <c r="X75" s="190"/>
      <c r="Y75" s="191">
        <v>909</v>
      </c>
      <c r="Z75" s="192"/>
      <c r="AA75" s="192"/>
      <c r="AB75" s="193"/>
      <c r="AC75" s="192">
        <v>1309</v>
      </c>
      <c r="AD75" s="194"/>
      <c r="AE75" s="194"/>
      <c r="AF75" s="193"/>
      <c r="AS75" s="3"/>
      <c r="AW75" s="50"/>
    </row>
    <row r="76" spans="1:49" s="1" customFormat="1" ht="15" customHeight="1">
      <c r="A76" s="9"/>
      <c r="B76" s="151" t="s">
        <v>36</v>
      </c>
      <c r="C76" s="131"/>
      <c r="D76" s="131"/>
      <c r="E76" s="131"/>
      <c r="F76" s="131"/>
      <c r="G76" s="131"/>
      <c r="H76" s="131"/>
      <c r="I76" s="153">
        <f t="shared" si="19"/>
        <v>887</v>
      </c>
      <c r="J76" s="154"/>
      <c r="K76" s="154"/>
      <c r="L76" s="155"/>
      <c r="M76" s="187">
        <v>279</v>
      </c>
      <c r="N76" s="188"/>
      <c r="O76" s="188"/>
      <c r="P76" s="189"/>
      <c r="Q76" s="187">
        <v>608</v>
      </c>
      <c r="R76" s="188"/>
      <c r="S76" s="188"/>
      <c r="T76" s="189"/>
      <c r="U76" s="153">
        <f t="shared" si="18"/>
        <v>937</v>
      </c>
      <c r="V76" s="154"/>
      <c r="W76" s="154"/>
      <c r="X76" s="190"/>
      <c r="Y76" s="191">
        <v>296</v>
      </c>
      <c r="Z76" s="192"/>
      <c r="AA76" s="192"/>
      <c r="AB76" s="193"/>
      <c r="AC76" s="192">
        <v>641</v>
      </c>
      <c r="AD76" s="194"/>
      <c r="AE76" s="194"/>
      <c r="AF76" s="193"/>
      <c r="AS76" s="3"/>
      <c r="AW76" s="50"/>
    </row>
    <row r="77" spans="1:49" s="1" customFormat="1" ht="15" customHeight="1">
      <c r="A77" s="9"/>
      <c r="B77" s="151" t="s">
        <v>37</v>
      </c>
      <c r="C77" s="131"/>
      <c r="D77" s="131"/>
      <c r="E77" s="131"/>
      <c r="F77" s="131"/>
      <c r="G77" s="131"/>
      <c r="H77" s="131"/>
      <c r="I77" s="153">
        <f t="shared" si="19"/>
        <v>248</v>
      </c>
      <c r="J77" s="154"/>
      <c r="K77" s="154"/>
      <c r="L77" s="155"/>
      <c r="M77" s="187">
        <v>65</v>
      </c>
      <c r="N77" s="188"/>
      <c r="O77" s="188"/>
      <c r="P77" s="189"/>
      <c r="Q77" s="187">
        <v>183</v>
      </c>
      <c r="R77" s="188"/>
      <c r="S77" s="188"/>
      <c r="T77" s="189"/>
      <c r="U77" s="153">
        <f t="shared" si="18"/>
        <v>263</v>
      </c>
      <c r="V77" s="154"/>
      <c r="W77" s="154"/>
      <c r="X77" s="190"/>
      <c r="Y77" s="191">
        <v>59</v>
      </c>
      <c r="Z77" s="192"/>
      <c r="AA77" s="192"/>
      <c r="AB77" s="193"/>
      <c r="AC77" s="192">
        <v>204</v>
      </c>
      <c r="AD77" s="194"/>
      <c r="AE77" s="194"/>
      <c r="AF77" s="193"/>
      <c r="AS77" s="3"/>
      <c r="AW77" s="50"/>
    </row>
    <row r="78" spans="1:49" s="1" customFormat="1" ht="15" customHeight="1" thickBot="1">
      <c r="A78" s="9"/>
      <c r="B78" s="195" t="s">
        <v>38</v>
      </c>
      <c r="C78" s="196"/>
      <c r="D78" s="196"/>
      <c r="E78" s="196"/>
      <c r="F78" s="196"/>
      <c r="G78" s="196"/>
      <c r="H78" s="196"/>
      <c r="I78" s="197">
        <f t="shared" si="19"/>
        <v>32</v>
      </c>
      <c r="J78" s="198"/>
      <c r="K78" s="198"/>
      <c r="L78" s="199"/>
      <c r="M78" s="200">
        <v>6</v>
      </c>
      <c r="N78" s="201"/>
      <c r="O78" s="201"/>
      <c r="P78" s="202"/>
      <c r="Q78" s="200">
        <v>26</v>
      </c>
      <c r="R78" s="201"/>
      <c r="S78" s="201"/>
      <c r="T78" s="202"/>
      <c r="U78" s="197">
        <f t="shared" si="18"/>
        <v>32</v>
      </c>
      <c r="V78" s="198"/>
      <c r="W78" s="198"/>
      <c r="X78" s="198"/>
      <c r="Y78" s="203">
        <v>6</v>
      </c>
      <c r="Z78" s="204"/>
      <c r="AA78" s="204"/>
      <c r="AB78" s="205"/>
      <c r="AC78" s="204">
        <v>26</v>
      </c>
      <c r="AD78" s="204"/>
      <c r="AE78" s="204"/>
      <c r="AF78" s="205"/>
      <c r="AS78" s="3"/>
      <c r="AW78" s="50"/>
    </row>
    <row r="79" spans="1:49" s="1" customFormat="1" ht="15" customHeight="1" thickTop="1">
      <c r="A79" s="9"/>
      <c r="B79" s="151" t="s">
        <v>39</v>
      </c>
      <c r="C79" s="131"/>
      <c r="D79" s="131"/>
      <c r="E79" s="131"/>
      <c r="F79" s="131"/>
      <c r="G79" s="131"/>
      <c r="H79" s="131"/>
      <c r="I79" s="175">
        <f>M79+Q79</f>
        <v>8599</v>
      </c>
      <c r="J79" s="176"/>
      <c r="K79" s="176"/>
      <c r="L79" s="176"/>
      <c r="M79" s="177">
        <f>SUM(M58:P60)</f>
        <v>4345</v>
      </c>
      <c r="N79" s="178"/>
      <c r="O79" s="178"/>
      <c r="P79" s="179"/>
      <c r="Q79" s="180">
        <f>SUM(Q58:T60)</f>
        <v>4254</v>
      </c>
      <c r="R79" s="181"/>
      <c r="S79" s="181"/>
      <c r="T79" s="182"/>
      <c r="U79" s="175">
        <f>Y79+AC79</f>
        <v>8277</v>
      </c>
      <c r="V79" s="176"/>
      <c r="W79" s="176"/>
      <c r="X79" s="176"/>
      <c r="Y79" s="183">
        <f>SUM(Y58:AB60)</f>
        <v>4146</v>
      </c>
      <c r="Z79" s="184"/>
      <c r="AA79" s="184"/>
      <c r="AB79" s="185"/>
      <c r="AC79" s="175">
        <f>SUM(AC58:AF60)</f>
        <v>4131</v>
      </c>
      <c r="AD79" s="176"/>
      <c r="AE79" s="176"/>
      <c r="AF79" s="186"/>
      <c r="AS79" s="3"/>
      <c r="AW79" s="50"/>
    </row>
    <row r="80" spans="1:49" s="1" customFormat="1" ht="15" customHeight="1">
      <c r="A80" s="9"/>
      <c r="B80" s="151" t="s">
        <v>40</v>
      </c>
      <c r="C80" s="131"/>
      <c r="D80" s="131"/>
      <c r="E80" s="131"/>
      <c r="F80" s="131"/>
      <c r="G80" s="131"/>
      <c r="H80" s="131"/>
      <c r="I80" s="183">
        <f>M80+Q80</f>
        <v>42738</v>
      </c>
      <c r="J80" s="184"/>
      <c r="K80" s="184"/>
      <c r="L80" s="184"/>
      <c r="M80" s="183">
        <f>SUM(M61:P70)</f>
        <v>22283</v>
      </c>
      <c r="N80" s="184"/>
      <c r="O80" s="184"/>
      <c r="P80" s="185"/>
      <c r="Q80" s="183">
        <f>SUM(Q61:T70)</f>
        <v>20455</v>
      </c>
      <c r="R80" s="184"/>
      <c r="S80" s="184"/>
      <c r="T80" s="185"/>
      <c r="U80" s="183">
        <f>Y80+AC80</f>
        <v>42811</v>
      </c>
      <c r="V80" s="184"/>
      <c r="W80" s="184"/>
      <c r="X80" s="184"/>
      <c r="Y80" s="183">
        <f>SUM(Y61:AB70)</f>
        <v>22368</v>
      </c>
      <c r="Z80" s="184"/>
      <c r="AA80" s="184"/>
      <c r="AB80" s="185"/>
      <c r="AC80" s="183">
        <f>SUM(AC61:AF70)</f>
        <v>20443</v>
      </c>
      <c r="AD80" s="184"/>
      <c r="AE80" s="184"/>
      <c r="AF80" s="185"/>
      <c r="AS80" s="3"/>
      <c r="AW80" s="50"/>
    </row>
    <row r="81" spans="1:257" s="1" customFormat="1" ht="15" customHeight="1">
      <c r="A81" s="9"/>
      <c r="B81" s="169" t="s">
        <v>41</v>
      </c>
      <c r="C81" s="114"/>
      <c r="D81" s="114"/>
      <c r="E81" s="114"/>
      <c r="F81" s="114"/>
      <c r="G81" s="114"/>
      <c r="H81" s="114"/>
      <c r="I81" s="170">
        <f t="shared" ref="I81" si="20">M81+Q81</f>
        <v>21356</v>
      </c>
      <c r="J81" s="171"/>
      <c r="K81" s="171"/>
      <c r="L81" s="172"/>
      <c r="M81" s="170">
        <f>SUM(M71:P78)</f>
        <v>9472</v>
      </c>
      <c r="N81" s="171"/>
      <c r="O81" s="171"/>
      <c r="P81" s="172"/>
      <c r="Q81" s="170">
        <f>SUM(Q71:T78)</f>
        <v>11884</v>
      </c>
      <c r="R81" s="171"/>
      <c r="S81" s="171"/>
      <c r="T81" s="172"/>
      <c r="U81" s="170">
        <f t="shared" ref="U81" si="21">Y81+AC81</f>
        <v>21243</v>
      </c>
      <c r="V81" s="171"/>
      <c r="W81" s="171"/>
      <c r="X81" s="172"/>
      <c r="Y81" s="170">
        <f>SUM(Y71:AB78)</f>
        <v>9367</v>
      </c>
      <c r="Z81" s="171"/>
      <c r="AA81" s="171"/>
      <c r="AB81" s="172"/>
      <c r="AC81" s="170">
        <f>SUM(AC71:AF78)</f>
        <v>11876</v>
      </c>
      <c r="AD81" s="171"/>
      <c r="AE81" s="171"/>
      <c r="AF81" s="172"/>
      <c r="AJ81" s="36"/>
      <c r="AK81" s="36"/>
      <c r="AL81" s="36"/>
      <c r="AM81" s="36"/>
      <c r="AN81" s="36"/>
      <c r="AS81" s="3"/>
      <c r="AW81" s="50"/>
    </row>
    <row r="82" spans="1:257" s="1" customFormat="1" ht="12">
      <c r="A82" s="41"/>
      <c r="K82" s="45"/>
      <c r="L82" s="45"/>
      <c r="M82" s="45"/>
      <c r="N82" s="45"/>
      <c r="O82" s="45"/>
      <c r="P82" s="45"/>
      <c r="Q82" s="45"/>
      <c r="T82" s="26"/>
      <c r="U82" s="26"/>
      <c r="V82" s="26"/>
      <c r="W82" s="26"/>
      <c r="X82" s="26"/>
      <c r="Y82" s="26"/>
      <c r="Z82" s="26"/>
      <c r="AA82" s="26"/>
      <c r="AB82" s="45" t="s">
        <v>13</v>
      </c>
      <c r="AD82" s="26"/>
      <c r="AE82" s="26"/>
      <c r="AF82" s="26"/>
      <c r="AS82" s="3"/>
      <c r="AW82" s="50"/>
    </row>
    <row r="83" spans="1:257" s="1" customFormat="1" ht="12">
      <c r="A83" s="41"/>
      <c r="B83" s="173" t="s">
        <v>42</v>
      </c>
      <c r="C83" s="173"/>
      <c r="D83" s="173"/>
      <c r="E83" s="173"/>
      <c r="F83" s="173"/>
      <c r="G83" s="173"/>
      <c r="H83" s="173"/>
      <c r="I83" s="173"/>
      <c r="J83" s="173"/>
      <c r="K83" s="40"/>
      <c r="L83" s="40"/>
      <c r="M83" s="40"/>
      <c r="N83" s="40"/>
      <c r="O83" s="40"/>
      <c r="P83" s="40"/>
      <c r="AF83" s="40"/>
      <c r="AS83" s="3"/>
      <c r="AW83" s="50"/>
    </row>
    <row r="84" spans="1:257" s="1" customFormat="1" ht="12">
      <c r="A84" s="41"/>
      <c r="B84" s="39"/>
      <c r="C84" s="39"/>
      <c r="D84" s="39"/>
      <c r="E84" s="39"/>
      <c r="F84" s="39"/>
      <c r="G84" s="39"/>
      <c r="H84" s="45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S84" s="3"/>
      <c r="AW84" s="50"/>
    </row>
    <row r="85" spans="1:257" s="1" customFormat="1" ht="12">
      <c r="A85" s="41"/>
      <c r="B85" s="39"/>
      <c r="C85" s="39"/>
      <c r="D85" s="39"/>
      <c r="E85" s="39"/>
      <c r="F85" s="39"/>
      <c r="G85" s="39"/>
      <c r="H85" s="45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S85" s="3"/>
      <c r="AW85" s="50"/>
    </row>
    <row r="86" spans="1:257" s="1" customFormat="1">
      <c r="A86" s="174" t="s">
        <v>44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Y86" s="50"/>
    </row>
    <row r="87" spans="1:257" s="1" customFormat="1" ht="13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4" t="s">
        <v>426</v>
      </c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Y87" s="50"/>
    </row>
    <row r="88" spans="1:257" s="1" customFormat="1" ht="15" customHeight="1">
      <c r="A88" s="45"/>
      <c r="B88" s="132" t="s">
        <v>2</v>
      </c>
      <c r="C88" s="132"/>
      <c r="D88" s="132"/>
      <c r="E88" s="132"/>
      <c r="F88" s="132"/>
      <c r="G88" s="132"/>
      <c r="H88" s="132"/>
      <c r="I88" s="159" t="s">
        <v>7</v>
      </c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Y88" s="50"/>
    </row>
    <row r="89" spans="1:257" s="1" customFormat="1" ht="15" customHeight="1">
      <c r="A89" s="45"/>
      <c r="B89" s="134" t="s">
        <v>439</v>
      </c>
      <c r="C89" s="134"/>
      <c r="D89" s="134"/>
      <c r="E89" s="134"/>
      <c r="F89" s="134"/>
      <c r="G89" s="134"/>
      <c r="H89" s="134"/>
      <c r="I89" s="160" t="s">
        <v>4</v>
      </c>
      <c r="J89" s="161"/>
      <c r="K89" s="161"/>
      <c r="L89" s="161"/>
      <c r="M89" s="161"/>
      <c r="N89" s="161"/>
      <c r="O89" s="160" t="s">
        <v>7</v>
      </c>
      <c r="P89" s="160"/>
      <c r="Q89" s="160"/>
      <c r="R89" s="160"/>
      <c r="S89" s="160"/>
      <c r="T89" s="160"/>
      <c r="U89" s="162" t="s">
        <v>8</v>
      </c>
      <c r="V89" s="162"/>
      <c r="W89" s="162"/>
      <c r="X89" s="162"/>
      <c r="Y89" s="162"/>
      <c r="Z89" s="162"/>
      <c r="AA89" s="114" t="s">
        <v>9</v>
      </c>
      <c r="AB89" s="114"/>
      <c r="AC89" s="114"/>
      <c r="AD89" s="114"/>
      <c r="AE89" s="114"/>
      <c r="AF89" s="122"/>
      <c r="AY89" s="50"/>
    </row>
    <row r="90" spans="1:257" s="1" customFormat="1" ht="15" customHeight="1">
      <c r="A90" s="11"/>
      <c r="B90" s="124" t="s">
        <v>459</v>
      </c>
      <c r="C90" s="124"/>
      <c r="D90" s="124"/>
      <c r="E90" s="124"/>
      <c r="F90" s="124"/>
      <c r="G90" s="124"/>
      <c r="H90" s="124"/>
      <c r="I90" s="163">
        <v>1377</v>
      </c>
      <c r="J90" s="164"/>
      <c r="K90" s="164"/>
      <c r="L90" s="164"/>
      <c r="M90" s="164"/>
      <c r="N90" s="165"/>
      <c r="O90" s="166">
        <v>2174</v>
      </c>
      <c r="P90" s="167"/>
      <c r="Q90" s="167"/>
      <c r="R90" s="167"/>
      <c r="S90" s="167"/>
      <c r="T90" s="168"/>
      <c r="U90" s="163">
        <v>1221</v>
      </c>
      <c r="V90" s="164"/>
      <c r="W90" s="164"/>
      <c r="X90" s="164"/>
      <c r="Y90" s="164"/>
      <c r="Z90" s="165"/>
      <c r="AA90" s="163">
        <v>953</v>
      </c>
      <c r="AB90" s="164"/>
      <c r="AC90" s="164"/>
      <c r="AD90" s="164"/>
      <c r="AE90" s="164"/>
      <c r="AF90" s="165"/>
      <c r="AY90" s="50"/>
    </row>
    <row r="91" spans="1:257" s="1" customFormat="1" ht="15" customHeight="1">
      <c r="A91" s="11"/>
      <c r="B91" s="151" t="s">
        <v>431</v>
      </c>
      <c r="C91" s="131"/>
      <c r="D91" s="131"/>
      <c r="E91" s="131"/>
      <c r="F91" s="131"/>
      <c r="G91" s="131"/>
      <c r="H91" s="152"/>
      <c r="I91" s="153">
        <v>1530</v>
      </c>
      <c r="J91" s="154"/>
      <c r="K91" s="154"/>
      <c r="L91" s="154"/>
      <c r="M91" s="154"/>
      <c r="N91" s="155"/>
      <c r="O91" s="153">
        <v>2395</v>
      </c>
      <c r="P91" s="154"/>
      <c r="Q91" s="154"/>
      <c r="R91" s="154"/>
      <c r="S91" s="154"/>
      <c r="T91" s="155"/>
      <c r="U91" s="156">
        <v>1319</v>
      </c>
      <c r="V91" s="157"/>
      <c r="W91" s="157"/>
      <c r="X91" s="157"/>
      <c r="Y91" s="157"/>
      <c r="Z91" s="158"/>
      <c r="AA91" s="156">
        <v>1076</v>
      </c>
      <c r="AB91" s="157"/>
      <c r="AC91" s="157"/>
      <c r="AD91" s="157"/>
      <c r="AE91" s="157"/>
      <c r="AF91" s="158"/>
      <c r="AY91" s="50"/>
    </row>
    <row r="92" spans="1:257" s="1" customFormat="1" ht="15" customHeight="1">
      <c r="A92" s="11"/>
      <c r="B92" s="151" t="s">
        <v>429</v>
      </c>
      <c r="C92" s="131"/>
      <c r="D92" s="131"/>
      <c r="E92" s="131"/>
      <c r="F92" s="131"/>
      <c r="G92" s="131"/>
      <c r="H92" s="152"/>
      <c r="I92" s="140">
        <v>1596</v>
      </c>
      <c r="J92" s="140"/>
      <c r="K92" s="140"/>
      <c r="L92" s="140"/>
      <c r="M92" s="140"/>
      <c r="N92" s="140"/>
      <c r="O92" s="141">
        <v>2519</v>
      </c>
      <c r="P92" s="141"/>
      <c r="Q92" s="141"/>
      <c r="R92" s="141"/>
      <c r="S92" s="141"/>
      <c r="T92" s="141"/>
      <c r="U92" s="140">
        <v>1391</v>
      </c>
      <c r="V92" s="140"/>
      <c r="W92" s="140"/>
      <c r="X92" s="140"/>
      <c r="Y92" s="140"/>
      <c r="Z92" s="140"/>
      <c r="AA92" s="142">
        <v>1128</v>
      </c>
      <c r="AB92" s="142"/>
      <c r="AC92" s="142"/>
      <c r="AD92" s="142"/>
      <c r="AE92" s="142"/>
      <c r="AF92" s="143"/>
    </row>
    <row r="93" spans="1:257" s="1" customFormat="1" ht="15" customHeight="1">
      <c r="A93" s="11"/>
      <c r="B93" s="137" t="s">
        <v>437</v>
      </c>
      <c r="C93" s="138"/>
      <c r="D93" s="138"/>
      <c r="E93" s="138"/>
      <c r="F93" s="138"/>
      <c r="G93" s="138"/>
      <c r="H93" s="139"/>
      <c r="I93" s="140">
        <v>1395</v>
      </c>
      <c r="J93" s="140"/>
      <c r="K93" s="140"/>
      <c r="L93" s="140"/>
      <c r="M93" s="140"/>
      <c r="N93" s="140"/>
      <c r="O93" s="141">
        <v>2366</v>
      </c>
      <c r="P93" s="141"/>
      <c r="Q93" s="141"/>
      <c r="R93" s="141"/>
      <c r="S93" s="141"/>
      <c r="T93" s="141"/>
      <c r="U93" s="140">
        <v>1299</v>
      </c>
      <c r="V93" s="140"/>
      <c r="W93" s="140"/>
      <c r="X93" s="140"/>
      <c r="Y93" s="140"/>
      <c r="Z93" s="140"/>
      <c r="AA93" s="142">
        <v>1067</v>
      </c>
      <c r="AB93" s="142"/>
      <c r="AC93" s="142"/>
      <c r="AD93" s="142"/>
      <c r="AE93" s="142"/>
      <c r="AF93" s="143"/>
      <c r="AH93" s="50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</row>
    <row r="94" spans="1:257" s="1" customFormat="1" ht="15" customHeight="1">
      <c r="A94" s="28"/>
      <c r="B94" s="144" t="s">
        <v>458</v>
      </c>
      <c r="C94" s="145"/>
      <c r="D94" s="145"/>
      <c r="E94" s="145"/>
      <c r="F94" s="145"/>
      <c r="G94" s="145"/>
      <c r="H94" s="146"/>
      <c r="I94" s="147">
        <v>1618</v>
      </c>
      <c r="J94" s="147"/>
      <c r="K94" s="147"/>
      <c r="L94" s="147"/>
      <c r="M94" s="147"/>
      <c r="N94" s="147"/>
      <c r="O94" s="147">
        <v>2601</v>
      </c>
      <c r="P94" s="147"/>
      <c r="Q94" s="147"/>
      <c r="R94" s="147"/>
      <c r="S94" s="147"/>
      <c r="T94" s="147"/>
      <c r="U94" s="148">
        <v>1430</v>
      </c>
      <c r="V94" s="148"/>
      <c r="W94" s="148"/>
      <c r="X94" s="148"/>
      <c r="Y94" s="148"/>
      <c r="Z94" s="148"/>
      <c r="AA94" s="149">
        <v>1171</v>
      </c>
      <c r="AB94" s="149"/>
      <c r="AC94" s="149"/>
      <c r="AD94" s="149"/>
      <c r="AE94" s="149"/>
      <c r="AF94" s="1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</row>
    <row r="95" spans="1:257" s="1" customFormat="1" ht="13.5" customHeight="1">
      <c r="A95" s="11"/>
      <c r="B95" s="39"/>
      <c r="C95" s="39"/>
      <c r="D95" s="39"/>
      <c r="E95" s="39"/>
      <c r="F95" s="39"/>
      <c r="G95" s="39"/>
      <c r="H95" s="39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1"/>
      <c r="V95" s="31"/>
      <c r="W95" s="31"/>
      <c r="X95" s="31"/>
      <c r="Y95" s="31"/>
      <c r="Z95" s="31"/>
      <c r="AA95" s="33"/>
      <c r="AB95" s="33"/>
      <c r="AC95" s="33"/>
      <c r="AD95" s="33"/>
      <c r="AE95" s="33"/>
      <c r="AF95" s="33"/>
      <c r="AG95" s="17"/>
      <c r="AM95" s="131" t="s">
        <v>45</v>
      </c>
      <c r="AN95" s="131"/>
      <c r="AO95" s="131"/>
      <c r="AP95" s="131"/>
      <c r="AQ95" s="131"/>
      <c r="AR95" s="131"/>
      <c r="AS95" s="45"/>
      <c r="AT95" s="45"/>
      <c r="AU95" s="31"/>
      <c r="AV95" s="31"/>
      <c r="AW95" s="31"/>
      <c r="AX95" s="31"/>
      <c r="AY95" s="31"/>
      <c r="AZ95" s="31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  <c r="IW95" s="17"/>
    </row>
    <row r="96" spans="1:257" s="1" customFormat="1" ht="15" customHeight="1">
      <c r="A96" s="45"/>
      <c r="B96" s="132" t="s">
        <v>2</v>
      </c>
      <c r="C96" s="132"/>
      <c r="D96" s="132"/>
      <c r="E96" s="132"/>
      <c r="F96" s="132"/>
      <c r="G96" s="132"/>
      <c r="H96" s="132"/>
      <c r="I96" s="133" t="s">
        <v>46</v>
      </c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</row>
    <row r="97" spans="1:45" s="1" customFormat="1" ht="15" customHeight="1">
      <c r="A97" s="45"/>
      <c r="B97" s="134" t="s">
        <v>439</v>
      </c>
      <c r="C97" s="134"/>
      <c r="D97" s="134"/>
      <c r="E97" s="134"/>
      <c r="F97" s="134"/>
      <c r="G97" s="134"/>
      <c r="H97" s="135"/>
      <c r="I97" s="136" t="s">
        <v>47</v>
      </c>
      <c r="J97" s="136"/>
      <c r="K97" s="136"/>
      <c r="L97" s="136"/>
      <c r="M97" s="136"/>
      <c r="N97" s="136" t="s">
        <v>48</v>
      </c>
      <c r="O97" s="136"/>
      <c r="P97" s="136"/>
      <c r="Q97" s="136"/>
      <c r="R97" s="136"/>
      <c r="S97" s="136" t="s">
        <v>49</v>
      </c>
      <c r="T97" s="136"/>
      <c r="U97" s="136"/>
      <c r="V97" s="136"/>
      <c r="W97" s="136"/>
      <c r="X97" s="136" t="s">
        <v>50</v>
      </c>
      <c r="Y97" s="136"/>
      <c r="Z97" s="136"/>
      <c r="AA97" s="136"/>
      <c r="AB97" s="136"/>
      <c r="AC97" s="136" t="s">
        <v>51</v>
      </c>
      <c r="AD97" s="136"/>
      <c r="AE97" s="136"/>
      <c r="AF97" s="136"/>
      <c r="AG97" s="136"/>
      <c r="AH97" s="136" t="s">
        <v>52</v>
      </c>
      <c r="AI97" s="136"/>
      <c r="AJ97" s="136"/>
      <c r="AK97" s="136"/>
      <c r="AL97" s="136"/>
      <c r="AM97" s="136" t="s">
        <v>53</v>
      </c>
      <c r="AN97" s="136"/>
      <c r="AO97" s="136"/>
      <c r="AP97" s="136"/>
      <c r="AQ97" s="136"/>
    </row>
    <row r="98" spans="1:45" s="1" customFormat="1" ht="15" customHeight="1">
      <c r="A98" s="11"/>
      <c r="B98" s="124" t="s">
        <v>459</v>
      </c>
      <c r="C98" s="124"/>
      <c r="D98" s="124"/>
      <c r="E98" s="124"/>
      <c r="F98" s="124"/>
      <c r="G98" s="124"/>
      <c r="H98" s="124"/>
      <c r="I98" s="128">
        <v>185</v>
      </c>
      <c r="J98" s="129"/>
      <c r="K98" s="129"/>
      <c r="L98" s="129"/>
      <c r="M98" s="130"/>
      <c r="N98" s="128">
        <v>353</v>
      </c>
      <c r="O98" s="129"/>
      <c r="P98" s="129"/>
      <c r="Q98" s="129"/>
      <c r="R98" s="130"/>
      <c r="S98" s="128">
        <v>305</v>
      </c>
      <c r="T98" s="129"/>
      <c r="U98" s="129"/>
      <c r="V98" s="129"/>
      <c r="W98" s="130"/>
      <c r="X98" s="128">
        <v>300</v>
      </c>
      <c r="Y98" s="129"/>
      <c r="Z98" s="129"/>
      <c r="AA98" s="129"/>
      <c r="AB98" s="130"/>
      <c r="AC98" s="128">
        <v>220</v>
      </c>
      <c r="AD98" s="129"/>
      <c r="AE98" s="129"/>
      <c r="AF98" s="129"/>
      <c r="AG98" s="130"/>
      <c r="AH98" s="128">
        <v>584</v>
      </c>
      <c r="AI98" s="129"/>
      <c r="AJ98" s="129"/>
      <c r="AK98" s="129"/>
      <c r="AL98" s="130"/>
      <c r="AM98" s="128">
        <v>227</v>
      </c>
      <c r="AN98" s="129"/>
      <c r="AO98" s="129"/>
      <c r="AP98" s="129"/>
      <c r="AQ98" s="130"/>
    </row>
    <row r="99" spans="1:45" s="1" customFormat="1" ht="15" customHeight="1">
      <c r="A99" s="11"/>
      <c r="B99" s="124" t="s">
        <v>431</v>
      </c>
      <c r="C99" s="124"/>
      <c r="D99" s="124"/>
      <c r="E99" s="124"/>
      <c r="F99" s="124"/>
      <c r="G99" s="124"/>
      <c r="H99" s="124"/>
      <c r="I99" s="125">
        <v>175</v>
      </c>
      <c r="J99" s="125"/>
      <c r="K99" s="125"/>
      <c r="L99" s="125"/>
      <c r="M99" s="125"/>
      <c r="N99" s="125">
        <v>352</v>
      </c>
      <c r="O99" s="125"/>
      <c r="P99" s="125"/>
      <c r="Q99" s="125"/>
      <c r="R99" s="125"/>
      <c r="S99" s="125">
        <v>341</v>
      </c>
      <c r="T99" s="125"/>
      <c r="U99" s="125"/>
      <c r="V99" s="125"/>
      <c r="W99" s="125"/>
      <c r="X99" s="125">
        <v>286</v>
      </c>
      <c r="Y99" s="125"/>
      <c r="Z99" s="125"/>
      <c r="AA99" s="125"/>
      <c r="AB99" s="125"/>
      <c r="AC99" s="125">
        <v>308</v>
      </c>
      <c r="AD99" s="125"/>
      <c r="AE99" s="125"/>
      <c r="AF99" s="125"/>
      <c r="AG99" s="125"/>
      <c r="AH99" s="125">
        <v>654</v>
      </c>
      <c r="AI99" s="125"/>
      <c r="AJ99" s="125"/>
      <c r="AK99" s="125"/>
      <c r="AL99" s="125"/>
      <c r="AM99" s="125">
        <v>279</v>
      </c>
      <c r="AN99" s="125"/>
      <c r="AO99" s="125"/>
      <c r="AP99" s="125"/>
      <c r="AQ99" s="125"/>
    </row>
    <row r="100" spans="1:45" s="1" customFormat="1" ht="15" customHeight="1">
      <c r="A100" s="11"/>
      <c r="B100" s="124" t="s">
        <v>429</v>
      </c>
      <c r="C100" s="124"/>
      <c r="D100" s="124"/>
      <c r="E100" s="124"/>
      <c r="F100" s="124"/>
      <c r="G100" s="124"/>
      <c r="H100" s="124"/>
      <c r="I100" s="125">
        <v>180</v>
      </c>
      <c r="J100" s="125"/>
      <c r="K100" s="125"/>
      <c r="L100" s="125"/>
      <c r="M100" s="125"/>
      <c r="N100" s="125">
        <v>379</v>
      </c>
      <c r="O100" s="125"/>
      <c r="P100" s="125"/>
      <c r="Q100" s="125"/>
      <c r="R100" s="125"/>
      <c r="S100" s="125">
        <v>380</v>
      </c>
      <c r="T100" s="125"/>
      <c r="U100" s="125"/>
      <c r="V100" s="125"/>
      <c r="W100" s="125"/>
      <c r="X100" s="125">
        <v>278</v>
      </c>
      <c r="Y100" s="125"/>
      <c r="Z100" s="125"/>
      <c r="AA100" s="125"/>
      <c r="AB100" s="125"/>
      <c r="AC100" s="125">
        <v>336</v>
      </c>
      <c r="AD100" s="125"/>
      <c r="AE100" s="125"/>
      <c r="AF100" s="125"/>
      <c r="AG100" s="125"/>
      <c r="AH100" s="125">
        <v>636</v>
      </c>
      <c r="AI100" s="125"/>
      <c r="AJ100" s="125"/>
      <c r="AK100" s="125"/>
      <c r="AL100" s="125"/>
      <c r="AM100" s="125">
        <v>330</v>
      </c>
      <c r="AN100" s="125"/>
      <c r="AO100" s="125"/>
      <c r="AP100" s="125"/>
      <c r="AQ100" s="125"/>
    </row>
    <row r="101" spans="1:45" s="1" customFormat="1" ht="15" customHeight="1">
      <c r="A101" s="11"/>
      <c r="B101" s="126" t="s">
        <v>437</v>
      </c>
      <c r="C101" s="127"/>
      <c r="D101" s="127"/>
      <c r="E101" s="127"/>
      <c r="F101" s="127"/>
      <c r="G101" s="127"/>
      <c r="H101" s="127"/>
      <c r="I101" s="125">
        <v>172</v>
      </c>
      <c r="J101" s="125"/>
      <c r="K101" s="125"/>
      <c r="L101" s="125"/>
      <c r="M101" s="125"/>
      <c r="N101" s="125">
        <v>337</v>
      </c>
      <c r="O101" s="125"/>
      <c r="P101" s="125"/>
      <c r="Q101" s="125"/>
      <c r="R101" s="125"/>
      <c r="S101" s="125">
        <v>399</v>
      </c>
      <c r="T101" s="125"/>
      <c r="U101" s="125"/>
      <c r="V101" s="125"/>
      <c r="W101" s="125"/>
      <c r="X101" s="125">
        <v>275</v>
      </c>
      <c r="Y101" s="125"/>
      <c r="Z101" s="125"/>
      <c r="AA101" s="125"/>
      <c r="AB101" s="125"/>
      <c r="AC101" s="125">
        <v>337</v>
      </c>
      <c r="AD101" s="125"/>
      <c r="AE101" s="125"/>
      <c r="AF101" s="125"/>
      <c r="AG101" s="125"/>
      <c r="AH101" s="125">
        <v>542</v>
      </c>
      <c r="AI101" s="125"/>
      <c r="AJ101" s="125"/>
      <c r="AK101" s="125"/>
      <c r="AL101" s="125"/>
      <c r="AM101" s="125">
        <v>304</v>
      </c>
      <c r="AN101" s="125"/>
      <c r="AO101" s="125"/>
      <c r="AP101" s="125"/>
      <c r="AQ101" s="125"/>
    </row>
    <row r="102" spans="1:45" s="1" customFormat="1" ht="15" customHeight="1">
      <c r="A102" s="11"/>
      <c r="B102" s="117" t="s">
        <v>458</v>
      </c>
      <c r="C102" s="118"/>
      <c r="D102" s="118"/>
      <c r="E102" s="118"/>
      <c r="F102" s="118"/>
      <c r="G102" s="118"/>
      <c r="H102" s="118"/>
      <c r="I102" s="119">
        <v>164</v>
      </c>
      <c r="J102" s="119"/>
      <c r="K102" s="119"/>
      <c r="L102" s="119"/>
      <c r="M102" s="119"/>
      <c r="N102" s="119">
        <v>330</v>
      </c>
      <c r="O102" s="119"/>
      <c r="P102" s="119"/>
      <c r="Q102" s="119"/>
      <c r="R102" s="119"/>
      <c r="S102" s="119">
        <v>426</v>
      </c>
      <c r="T102" s="119"/>
      <c r="U102" s="119"/>
      <c r="V102" s="119"/>
      <c r="W102" s="119"/>
      <c r="X102" s="119">
        <v>282</v>
      </c>
      <c r="Y102" s="119"/>
      <c r="Z102" s="119"/>
      <c r="AA102" s="119"/>
      <c r="AB102" s="119"/>
      <c r="AC102" s="119">
        <v>330</v>
      </c>
      <c r="AD102" s="119"/>
      <c r="AE102" s="119"/>
      <c r="AF102" s="119"/>
      <c r="AG102" s="119"/>
      <c r="AH102" s="119">
        <v>494</v>
      </c>
      <c r="AI102" s="119"/>
      <c r="AJ102" s="119"/>
      <c r="AK102" s="119"/>
      <c r="AL102" s="119"/>
      <c r="AM102" s="119">
        <v>575</v>
      </c>
      <c r="AN102" s="119"/>
      <c r="AO102" s="119"/>
      <c r="AP102" s="119"/>
      <c r="AQ102" s="119"/>
    </row>
    <row r="103" spans="1:45" s="1" customFormat="1">
      <c r="A103" s="11"/>
      <c r="B103" s="29"/>
      <c r="C103" s="39"/>
      <c r="D103" s="39"/>
      <c r="E103" s="39"/>
      <c r="F103" s="39"/>
      <c r="G103" s="39"/>
      <c r="H103" s="39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34"/>
      <c r="AF103" s="34"/>
      <c r="AG103" s="34"/>
      <c r="AH103" s="34"/>
      <c r="AI103" s="34"/>
      <c r="AJ103" s="34"/>
      <c r="AL103" s="31" t="s">
        <v>13</v>
      </c>
      <c r="AM103" s="34"/>
      <c r="AN103" s="34"/>
      <c r="AO103" s="34"/>
      <c r="AP103" s="34"/>
      <c r="AQ103" s="34"/>
      <c r="AR103" s="46"/>
    </row>
    <row r="104" spans="1:45" s="1" customFormat="1" ht="14.25">
      <c r="A104" s="4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45"/>
      <c r="AS104" s="32"/>
    </row>
  </sheetData>
  <mergeCells count="602">
    <mergeCell ref="A5:AS5"/>
    <mergeCell ref="B7:H7"/>
    <mergeCell ref="S7:AG7"/>
    <mergeCell ref="B8:H8"/>
    <mergeCell ref="S8:W8"/>
    <mergeCell ref="X8:AB8"/>
    <mergeCell ref="AC8:AG8"/>
    <mergeCell ref="L9:M9"/>
    <mergeCell ref="P9:R9"/>
    <mergeCell ref="V9:W9"/>
    <mergeCell ref="AA9:AB9"/>
    <mergeCell ref="AF9:AG9"/>
    <mergeCell ref="AL9:AM9"/>
    <mergeCell ref="AJ6:AT6"/>
    <mergeCell ref="B10:H10"/>
    <mergeCell ref="I10:M10"/>
    <mergeCell ref="N10:R10"/>
    <mergeCell ref="S10:W10"/>
    <mergeCell ref="X10:AB10"/>
    <mergeCell ref="AC10:AG10"/>
    <mergeCell ref="AH10:AM10"/>
    <mergeCell ref="AN10:AT10"/>
    <mergeCell ref="B11:H11"/>
    <mergeCell ref="I11:M11"/>
    <mergeCell ref="N11:R11"/>
    <mergeCell ref="S11:W11"/>
    <mergeCell ref="X11:AB11"/>
    <mergeCell ref="AC11:AG11"/>
    <mergeCell ref="AH11:AM11"/>
    <mergeCell ref="AN11:AT11"/>
    <mergeCell ref="B12:H12"/>
    <mergeCell ref="I12:M12"/>
    <mergeCell ref="N12:R12"/>
    <mergeCell ref="S12:W12"/>
    <mergeCell ref="X12:AB12"/>
    <mergeCell ref="AC12:AG12"/>
    <mergeCell ref="AH12:AM12"/>
    <mergeCell ref="AN12:AT12"/>
    <mergeCell ref="B13:H13"/>
    <mergeCell ref="I13:M13"/>
    <mergeCell ref="N13:R13"/>
    <mergeCell ref="S13:W13"/>
    <mergeCell ref="X13:AB13"/>
    <mergeCell ref="AC13:AG13"/>
    <mergeCell ref="AH13:AM13"/>
    <mergeCell ref="AN13:AT13"/>
    <mergeCell ref="B14:H14"/>
    <mergeCell ref="I14:M14"/>
    <mergeCell ref="N14:R14"/>
    <mergeCell ref="S14:W14"/>
    <mergeCell ref="X14:AB14"/>
    <mergeCell ref="AC14:AG14"/>
    <mergeCell ref="AH14:AM14"/>
    <mergeCell ref="AN14:AT14"/>
    <mergeCell ref="AM15:AS15"/>
    <mergeCell ref="B16:J16"/>
    <mergeCell ref="A19:AU19"/>
    <mergeCell ref="B21:H21"/>
    <mergeCell ref="I21:T21"/>
    <mergeCell ref="U21:AF21"/>
    <mergeCell ref="AG21:AR21"/>
    <mergeCell ref="B22:H22"/>
    <mergeCell ref="I22:L22"/>
    <mergeCell ref="M22:P22"/>
    <mergeCell ref="Q22:T22"/>
    <mergeCell ref="U22:X22"/>
    <mergeCell ref="Y22:AB22"/>
    <mergeCell ref="AC22:AF22"/>
    <mergeCell ref="AG22:AJ22"/>
    <mergeCell ref="AK22:AN22"/>
    <mergeCell ref="AO22:AR22"/>
    <mergeCell ref="AC20:AR20"/>
    <mergeCell ref="AO23:AR23"/>
    <mergeCell ref="B24:H24"/>
    <mergeCell ref="I24:L24"/>
    <mergeCell ref="M24:P24"/>
    <mergeCell ref="Q24:T24"/>
    <mergeCell ref="U24:X24"/>
    <mergeCell ref="Y24:AB24"/>
    <mergeCell ref="AC24:AF24"/>
    <mergeCell ref="AG24:AJ24"/>
    <mergeCell ref="AK24:AN24"/>
    <mergeCell ref="AO24:AR24"/>
    <mergeCell ref="B23:H23"/>
    <mergeCell ref="I23:L23"/>
    <mergeCell ref="M23:P23"/>
    <mergeCell ref="Q23:T23"/>
    <mergeCell ref="U23:X23"/>
    <mergeCell ref="Y23:AB23"/>
    <mergeCell ref="AC23:AF23"/>
    <mergeCell ref="AG23:AJ23"/>
    <mergeCell ref="AK23:AN23"/>
    <mergeCell ref="AO25:AR25"/>
    <mergeCell ref="B26:H26"/>
    <mergeCell ref="I26:L26"/>
    <mergeCell ref="M26:P26"/>
    <mergeCell ref="Q26:T26"/>
    <mergeCell ref="U26:X26"/>
    <mergeCell ref="Y26:AB26"/>
    <mergeCell ref="AC26:AF26"/>
    <mergeCell ref="AG26:AJ26"/>
    <mergeCell ref="AK26:AN26"/>
    <mergeCell ref="AO26:AR26"/>
    <mergeCell ref="B25:H25"/>
    <mergeCell ref="I25:L25"/>
    <mergeCell ref="M25:P25"/>
    <mergeCell ref="Q25:T25"/>
    <mergeCell ref="U25:X25"/>
    <mergeCell ref="Y25:AB25"/>
    <mergeCell ref="AC25:AF25"/>
    <mergeCell ref="AG25:AJ25"/>
    <mergeCell ref="AK25:AN25"/>
    <mergeCell ref="AO27:AR27"/>
    <mergeCell ref="B28:H28"/>
    <mergeCell ref="I28:L28"/>
    <mergeCell ref="M28:P28"/>
    <mergeCell ref="Q28:T28"/>
    <mergeCell ref="U28:X28"/>
    <mergeCell ref="Y28:AB28"/>
    <mergeCell ref="AC28:AF28"/>
    <mergeCell ref="AG28:AJ28"/>
    <mergeCell ref="AK28:AN28"/>
    <mergeCell ref="AO28:AR28"/>
    <mergeCell ref="B27:H27"/>
    <mergeCell ref="I27:L27"/>
    <mergeCell ref="M27:P27"/>
    <mergeCell ref="Q27:T27"/>
    <mergeCell ref="U27:X27"/>
    <mergeCell ref="Y27:AB27"/>
    <mergeCell ref="AC27:AF27"/>
    <mergeCell ref="AG27:AJ27"/>
    <mergeCell ref="AK27:AN27"/>
    <mergeCell ref="AO29:AR29"/>
    <mergeCell ref="B30:H30"/>
    <mergeCell ref="I30:L30"/>
    <mergeCell ref="M30:P30"/>
    <mergeCell ref="Q30:T30"/>
    <mergeCell ref="U30:X30"/>
    <mergeCell ref="Y30:AB30"/>
    <mergeCell ref="AC30:AF30"/>
    <mergeCell ref="AG30:AJ30"/>
    <mergeCell ref="AK30:AN30"/>
    <mergeCell ref="AO30:AR30"/>
    <mergeCell ref="B29:H29"/>
    <mergeCell ref="I29:L29"/>
    <mergeCell ref="M29:P29"/>
    <mergeCell ref="Q29:T29"/>
    <mergeCell ref="U29:X29"/>
    <mergeCell ref="Y29:AB29"/>
    <mergeCell ref="AC29:AF29"/>
    <mergeCell ref="AG29:AJ29"/>
    <mergeCell ref="AK29:AN29"/>
    <mergeCell ref="AO31:AR31"/>
    <mergeCell ref="B32:H32"/>
    <mergeCell ref="I32:L32"/>
    <mergeCell ref="M32:P32"/>
    <mergeCell ref="Q32:T32"/>
    <mergeCell ref="U32:X32"/>
    <mergeCell ref="Y32:AB32"/>
    <mergeCell ref="AC32:AF32"/>
    <mergeCell ref="AG32:AJ32"/>
    <mergeCell ref="AK32:AN32"/>
    <mergeCell ref="AO32:AR32"/>
    <mergeCell ref="B31:H31"/>
    <mergeCell ref="I31:L31"/>
    <mergeCell ref="M31:P31"/>
    <mergeCell ref="Q31:T31"/>
    <mergeCell ref="U31:X31"/>
    <mergeCell ref="Y31:AB31"/>
    <mergeCell ref="AC31:AF31"/>
    <mergeCell ref="AG31:AJ31"/>
    <mergeCell ref="AK31:AN31"/>
    <mergeCell ref="AO33:AR33"/>
    <mergeCell ref="B34:H34"/>
    <mergeCell ref="I34:L34"/>
    <mergeCell ref="M34:P34"/>
    <mergeCell ref="Q34:T34"/>
    <mergeCell ref="U34:X34"/>
    <mergeCell ref="Y34:AB34"/>
    <mergeCell ref="AC34:AF34"/>
    <mergeCell ref="AG34:AJ34"/>
    <mergeCell ref="AK34:AN34"/>
    <mergeCell ref="AO34:AR34"/>
    <mergeCell ref="B33:H33"/>
    <mergeCell ref="I33:L33"/>
    <mergeCell ref="M33:P33"/>
    <mergeCell ref="Q33:T33"/>
    <mergeCell ref="U33:X33"/>
    <mergeCell ref="Y33:AB33"/>
    <mergeCell ref="AC33:AF33"/>
    <mergeCell ref="AG33:AJ33"/>
    <mergeCell ref="AK33:AN33"/>
    <mergeCell ref="AO35:AR35"/>
    <mergeCell ref="B36:H36"/>
    <mergeCell ref="I36:L36"/>
    <mergeCell ref="M36:P36"/>
    <mergeCell ref="Q36:T36"/>
    <mergeCell ref="U36:X36"/>
    <mergeCell ref="Y36:AB36"/>
    <mergeCell ref="AC36:AF36"/>
    <mergeCell ref="AG36:AJ36"/>
    <mergeCell ref="AK36:AN36"/>
    <mergeCell ref="AO36:AR36"/>
    <mergeCell ref="B35:H35"/>
    <mergeCell ref="I35:L35"/>
    <mergeCell ref="M35:P35"/>
    <mergeCell ref="Q35:T35"/>
    <mergeCell ref="U35:X35"/>
    <mergeCell ref="Y35:AB35"/>
    <mergeCell ref="AC35:AF35"/>
    <mergeCell ref="AG35:AJ35"/>
    <mergeCell ref="AK35:AN35"/>
    <mergeCell ref="AO37:AR37"/>
    <mergeCell ref="B38:H38"/>
    <mergeCell ref="I38:L38"/>
    <mergeCell ref="M38:P38"/>
    <mergeCell ref="Q38:T38"/>
    <mergeCell ref="U38:X38"/>
    <mergeCell ref="Y38:AB38"/>
    <mergeCell ref="AC38:AF38"/>
    <mergeCell ref="AG38:AJ38"/>
    <mergeCell ref="AK38:AN38"/>
    <mergeCell ref="AO38:AR38"/>
    <mergeCell ref="B37:H37"/>
    <mergeCell ref="I37:L37"/>
    <mergeCell ref="M37:P37"/>
    <mergeCell ref="Q37:T37"/>
    <mergeCell ref="U37:X37"/>
    <mergeCell ref="Y37:AB37"/>
    <mergeCell ref="AC37:AF37"/>
    <mergeCell ref="AG37:AJ37"/>
    <mergeCell ref="AK37:AN37"/>
    <mergeCell ref="AO39:AR39"/>
    <mergeCell ref="B40:H40"/>
    <mergeCell ref="I40:L40"/>
    <mergeCell ref="M40:P40"/>
    <mergeCell ref="Q40:T40"/>
    <mergeCell ref="U40:X40"/>
    <mergeCell ref="Y40:AB40"/>
    <mergeCell ref="AC40:AF40"/>
    <mergeCell ref="AG40:AJ40"/>
    <mergeCell ref="AK40:AN40"/>
    <mergeCell ref="AO40:AR40"/>
    <mergeCell ref="B39:H39"/>
    <mergeCell ref="I39:L39"/>
    <mergeCell ref="M39:P39"/>
    <mergeCell ref="Q39:T39"/>
    <mergeCell ref="U39:X39"/>
    <mergeCell ref="Y39:AB39"/>
    <mergeCell ref="AC39:AF39"/>
    <mergeCell ref="AG39:AJ39"/>
    <mergeCell ref="AK39:AN39"/>
    <mergeCell ref="AO41:AR41"/>
    <mergeCell ref="B42:H42"/>
    <mergeCell ref="I42:L42"/>
    <mergeCell ref="M42:P42"/>
    <mergeCell ref="Q42:T42"/>
    <mergeCell ref="U42:X42"/>
    <mergeCell ref="Y42:AB42"/>
    <mergeCell ref="AC42:AF42"/>
    <mergeCell ref="AG42:AJ42"/>
    <mergeCell ref="AK42:AN42"/>
    <mergeCell ref="AO42:AR42"/>
    <mergeCell ref="B41:H41"/>
    <mergeCell ref="I41:L41"/>
    <mergeCell ref="M41:P41"/>
    <mergeCell ref="Q41:T41"/>
    <mergeCell ref="U41:X41"/>
    <mergeCell ref="Y41:AB41"/>
    <mergeCell ref="AC41:AF41"/>
    <mergeCell ref="AG41:AJ41"/>
    <mergeCell ref="AK41:AN41"/>
    <mergeCell ref="AO43:AR43"/>
    <mergeCell ref="B44:H44"/>
    <mergeCell ref="I44:L44"/>
    <mergeCell ref="M44:P44"/>
    <mergeCell ref="Q44:T44"/>
    <mergeCell ref="U44:X44"/>
    <mergeCell ref="Y44:AB44"/>
    <mergeCell ref="AC44:AF44"/>
    <mergeCell ref="AG44:AJ44"/>
    <mergeCell ref="AK44:AN44"/>
    <mergeCell ref="AO44:AR44"/>
    <mergeCell ref="B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AO45:AR45"/>
    <mergeCell ref="B46:H46"/>
    <mergeCell ref="I46:L46"/>
    <mergeCell ref="M46:P46"/>
    <mergeCell ref="Q46:T46"/>
    <mergeCell ref="U46:X46"/>
    <mergeCell ref="Y46:AB46"/>
    <mergeCell ref="AC46:AF46"/>
    <mergeCell ref="AG46:AJ46"/>
    <mergeCell ref="AK46:AN46"/>
    <mergeCell ref="AO46:AR46"/>
    <mergeCell ref="B45:H45"/>
    <mergeCell ref="I45:L45"/>
    <mergeCell ref="M45:P45"/>
    <mergeCell ref="Q45:T45"/>
    <mergeCell ref="U45:X45"/>
    <mergeCell ref="Y45:AB45"/>
    <mergeCell ref="AC45:AF45"/>
    <mergeCell ref="AG45:AJ45"/>
    <mergeCell ref="AK45:AN45"/>
    <mergeCell ref="AO47:AR47"/>
    <mergeCell ref="AK48:AQ48"/>
    <mergeCell ref="B49:J49"/>
    <mergeCell ref="A52:AS52"/>
    <mergeCell ref="B55:H55"/>
    <mergeCell ref="I55:T55"/>
    <mergeCell ref="U55:AF55"/>
    <mergeCell ref="B56:H56"/>
    <mergeCell ref="I56:L56"/>
    <mergeCell ref="M56:P56"/>
    <mergeCell ref="Q56:T56"/>
    <mergeCell ref="U56:X56"/>
    <mergeCell ref="Y56:AB56"/>
    <mergeCell ref="AC56:AF56"/>
    <mergeCell ref="B47:H47"/>
    <mergeCell ref="I47:L47"/>
    <mergeCell ref="M47:P47"/>
    <mergeCell ref="Q47:T47"/>
    <mergeCell ref="U47:X47"/>
    <mergeCell ref="Y47:AB47"/>
    <mergeCell ref="AC47:AF47"/>
    <mergeCell ref="AG47:AJ47"/>
    <mergeCell ref="AK47:AN47"/>
    <mergeCell ref="R54:AF54"/>
    <mergeCell ref="B57:H57"/>
    <mergeCell ref="I57:L57"/>
    <mergeCell ref="M57:P57"/>
    <mergeCell ref="Q57:T57"/>
    <mergeCell ref="U57:X57"/>
    <mergeCell ref="Y57:AB57"/>
    <mergeCell ref="AC57:AF57"/>
    <mergeCell ref="B58:H58"/>
    <mergeCell ref="I58:L58"/>
    <mergeCell ref="M58:P58"/>
    <mergeCell ref="Q58:T58"/>
    <mergeCell ref="U58:X58"/>
    <mergeCell ref="Y58:AB58"/>
    <mergeCell ref="AC58:AF58"/>
    <mergeCell ref="B59:H59"/>
    <mergeCell ref="I59:L59"/>
    <mergeCell ref="M59:P59"/>
    <mergeCell ref="Q59:T59"/>
    <mergeCell ref="U59:X59"/>
    <mergeCell ref="Y59:AB59"/>
    <mergeCell ref="AC59:AF59"/>
    <mergeCell ref="B60:H60"/>
    <mergeCell ref="I60:L60"/>
    <mergeCell ref="M60:P60"/>
    <mergeCell ref="Q60:T60"/>
    <mergeCell ref="U60:X60"/>
    <mergeCell ref="Y60:AB60"/>
    <mergeCell ref="AC60:AF60"/>
    <mergeCell ref="B61:H61"/>
    <mergeCell ref="I61:L61"/>
    <mergeCell ref="M61:P61"/>
    <mergeCell ref="Q61:T61"/>
    <mergeCell ref="U61:X61"/>
    <mergeCell ref="Y61:AB61"/>
    <mergeCell ref="AC61:AF61"/>
    <mergeCell ref="B62:H62"/>
    <mergeCell ref="I62:L62"/>
    <mergeCell ref="M62:P62"/>
    <mergeCell ref="Q62:T62"/>
    <mergeCell ref="U62:X62"/>
    <mergeCell ref="Y62:AB62"/>
    <mergeCell ref="AC62:AF62"/>
    <mergeCell ref="B63:H63"/>
    <mergeCell ref="I63:L63"/>
    <mergeCell ref="M63:P63"/>
    <mergeCell ref="Q63:T63"/>
    <mergeCell ref="U63:X63"/>
    <mergeCell ref="Y63:AB63"/>
    <mergeCell ref="AC63:AF63"/>
    <mergeCell ref="B64:H64"/>
    <mergeCell ref="I64:L64"/>
    <mergeCell ref="M64:P64"/>
    <mergeCell ref="Q64:T64"/>
    <mergeCell ref="U64:X64"/>
    <mergeCell ref="Y64:AB64"/>
    <mergeCell ref="AC64:AF64"/>
    <mergeCell ref="B65:H65"/>
    <mergeCell ref="I65:L65"/>
    <mergeCell ref="M65:P65"/>
    <mergeCell ref="Q65:T65"/>
    <mergeCell ref="U65:X65"/>
    <mergeCell ref="Y65:AB65"/>
    <mergeCell ref="AC65:AF65"/>
    <mergeCell ref="B66:H66"/>
    <mergeCell ref="I66:L66"/>
    <mergeCell ref="M66:P66"/>
    <mergeCell ref="Q66:T66"/>
    <mergeCell ref="U66:X66"/>
    <mergeCell ref="Y66:AB66"/>
    <mergeCell ref="AC66:AF66"/>
    <mergeCell ref="B67:H67"/>
    <mergeCell ref="I67:L67"/>
    <mergeCell ref="M67:P67"/>
    <mergeCell ref="Q67:T67"/>
    <mergeCell ref="U67:X67"/>
    <mergeCell ref="Y67:AB67"/>
    <mergeCell ref="AC67:AF67"/>
    <mergeCell ref="B68:H68"/>
    <mergeCell ref="I68:L68"/>
    <mergeCell ref="M68:P68"/>
    <mergeCell ref="Q68:T68"/>
    <mergeCell ref="U68:X68"/>
    <mergeCell ref="Y68:AB68"/>
    <mergeCell ref="AC68:AF68"/>
    <mergeCell ref="B69:H69"/>
    <mergeCell ref="I69:L69"/>
    <mergeCell ref="M69:P69"/>
    <mergeCell ref="Q69:T69"/>
    <mergeCell ref="U69:X69"/>
    <mergeCell ref="Y69:AB69"/>
    <mergeCell ref="AC69:AF69"/>
    <mergeCell ref="B70:H70"/>
    <mergeCell ref="I70:L70"/>
    <mergeCell ref="M70:P70"/>
    <mergeCell ref="Q70:T70"/>
    <mergeCell ref="U70:X70"/>
    <mergeCell ref="Y70:AB70"/>
    <mergeCell ref="AC70:AF70"/>
    <mergeCell ref="B71:H71"/>
    <mergeCell ref="I71:L71"/>
    <mergeCell ref="M71:P71"/>
    <mergeCell ref="Q71:T71"/>
    <mergeCell ref="U71:X71"/>
    <mergeCell ref="Y71:AB71"/>
    <mergeCell ref="AC71:AF71"/>
    <mergeCell ref="B72:H72"/>
    <mergeCell ref="I72:L72"/>
    <mergeCell ref="M72:P72"/>
    <mergeCell ref="Q72:T72"/>
    <mergeCell ref="U72:X72"/>
    <mergeCell ref="Y72:AB72"/>
    <mergeCell ref="AC72:AF72"/>
    <mergeCell ref="B73:H73"/>
    <mergeCell ref="I73:L73"/>
    <mergeCell ref="M73:P73"/>
    <mergeCell ref="Q73:T73"/>
    <mergeCell ref="U73:X73"/>
    <mergeCell ref="Y73:AB73"/>
    <mergeCell ref="AC73:AF73"/>
    <mergeCell ref="B74:H74"/>
    <mergeCell ref="I74:L74"/>
    <mergeCell ref="M74:P74"/>
    <mergeCell ref="Q74:T74"/>
    <mergeCell ref="U74:X74"/>
    <mergeCell ref="Y74:AB74"/>
    <mergeCell ref="AC74:AF74"/>
    <mergeCell ref="B75:H75"/>
    <mergeCell ref="I75:L75"/>
    <mergeCell ref="M75:P75"/>
    <mergeCell ref="Q75:T75"/>
    <mergeCell ref="U75:X75"/>
    <mergeCell ref="Y75:AB75"/>
    <mergeCell ref="AC75:AF75"/>
    <mergeCell ref="B76:H76"/>
    <mergeCell ref="I76:L76"/>
    <mergeCell ref="M76:P76"/>
    <mergeCell ref="Q76:T76"/>
    <mergeCell ref="U76:X76"/>
    <mergeCell ref="Y76:AB76"/>
    <mergeCell ref="AC76:AF76"/>
    <mergeCell ref="B77:H77"/>
    <mergeCell ref="I77:L77"/>
    <mergeCell ref="M77:P77"/>
    <mergeCell ref="Q77:T77"/>
    <mergeCell ref="U77:X77"/>
    <mergeCell ref="Y77:AB77"/>
    <mergeCell ref="AC77:AF77"/>
    <mergeCell ref="B78:H78"/>
    <mergeCell ref="I78:L78"/>
    <mergeCell ref="M78:P78"/>
    <mergeCell ref="Q78:T78"/>
    <mergeCell ref="U78:X78"/>
    <mergeCell ref="Y78:AB78"/>
    <mergeCell ref="AC78:AF78"/>
    <mergeCell ref="B79:H79"/>
    <mergeCell ref="I79:L79"/>
    <mergeCell ref="M79:P79"/>
    <mergeCell ref="Q79:T79"/>
    <mergeCell ref="U79:X79"/>
    <mergeCell ref="Y79:AB79"/>
    <mergeCell ref="AC79:AF79"/>
    <mergeCell ref="B80:H80"/>
    <mergeCell ref="I80:L80"/>
    <mergeCell ref="M80:P80"/>
    <mergeCell ref="Q80:T80"/>
    <mergeCell ref="U80:X80"/>
    <mergeCell ref="Y80:AB80"/>
    <mergeCell ref="AC80:AF80"/>
    <mergeCell ref="B81:H81"/>
    <mergeCell ref="I81:L81"/>
    <mergeCell ref="M81:P81"/>
    <mergeCell ref="Q81:T81"/>
    <mergeCell ref="U81:X81"/>
    <mergeCell ref="Y81:AB81"/>
    <mergeCell ref="AC81:AF81"/>
    <mergeCell ref="B83:J83"/>
    <mergeCell ref="A86:AS86"/>
    <mergeCell ref="B88:H88"/>
    <mergeCell ref="I88:AF88"/>
    <mergeCell ref="B89:H89"/>
    <mergeCell ref="I89:N89"/>
    <mergeCell ref="O89:T89"/>
    <mergeCell ref="U89:Z89"/>
    <mergeCell ref="AA89:AF89"/>
    <mergeCell ref="B90:H90"/>
    <mergeCell ref="I90:N90"/>
    <mergeCell ref="O90:T90"/>
    <mergeCell ref="U90:Z90"/>
    <mergeCell ref="AA90:AF90"/>
    <mergeCell ref="B91:H91"/>
    <mergeCell ref="I91:N91"/>
    <mergeCell ref="O91:T91"/>
    <mergeCell ref="U91:Z91"/>
    <mergeCell ref="AA91:AF91"/>
    <mergeCell ref="B92:H92"/>
    <mergeCell ref="I92:N92"/>
    <mergeCell ref="O92:T92"/>
    <mergeCell ref="U92:Z92"/>
    <mergeCell ref="AA92:AF92"/>
    <mergeCell ref="B93:H93"/>
    <mergeCell ref="I93:N93"/>
    <mergeCell ref="O93:T93"/>
    <mergeCell ref="U93:Z93"/>
    <mergeCell ref="AA93:AF93"/>
    <mergeCell ref="B94:H94"/>
    <mergeCell ref="I94:N94"/>
    <mergeCell ref="O94:T94"/>
    <mergeCell ref="U94:Z94"/>
    <mergeCell ref="AA94:AF94"/>
    <mergeCell ref="AM95:AR95"/>
    <mergeCell ref="B96:H96"/>
    <mergeCell ref="I96:AQ96"/>
    <mergeCell ref="B97:H97"/>
    <mergeCell ref="I97:M97"/>
    <mergeCell ref="N97:R97"/>
    <mergeCell ref="S97:W97"/>
    <mergeCell ref="X97:AB97"/>
    <mergeCell ref="AC97:AG97"/>
    <mergeCell ref="AH97:AL97"/>
    <mergeCell ref="AM97:AQ97"/>
    <mergeCell ref="N101:R101"/>
    <mergeCell ref="S101:W101"/>
    <mergeCell ref="X101:AB101"/>
    <mergeCell ref="AC101:AG101"/>
    <mergeCell ref="AH101:AL101"/>
    <mergeCell ref="AM101:AQ101"/>
    <mergeCell ref="B98:H98"/>
    <mergeCell ref="I98:M98"/>
    <mergeCell ref="N98:R98"/>
    <mergeCell ref="S98:W98"/>
    <mergeCell ref="X98:AB98"/>
    <mergeCell ref="AC98:AG98"/>
    <mergeCell ref="AH98:AL98"/>
    <mergeCell ref="AM98:AQ98"/>
    <mergeCell ref="B99:H99"/>
    <mergeCell ref="I99:M99"/>
    <mergeCell ref="N99:R99"/>
    <mergeCell ref="S99:W99"/>
    <mergeCell ref="X99:AB99"/>
    <mergeCell ref="AC99:AG99"/>
    <mergeCell ref="AH99:AL99"/>
    <mergeCell ref="AM99:AQ99"/>
    <mergeCell ref="R87:AF87"/>
    <mergeCell ref="A1:AU2"/>
    <mergeCell ref="AN7:AT8"/>
    <mergeCell ref="AH7:AM8"/>
    <mergeCell ref="B102:H102"/>
    <mergeCell ref="I102:M102"/>
    <mergeCell ref="N102:R102"/>
    <mergeCell ref="S102:W102"/>
    <mergeCell ref="X102:AB102"/>
    <mergeCell ref="AC102:AG102"/>
    <mergeCell ref="AH102:AL102"/>
    <mergeCell ref="AM102:AQ102"/>
    <mergeCell ref="I7:M8"/>
    <mergeCell ref="N7:R8"/>
    <mergeCell ref="B100:H100"/>
    <mergeCell ref="I100:M100"/>
    <mergeCell ref="N100:R100"/>
    <mergeCell ref="S100:W100"/>
    <mergeCell ref="X100:AB100"/>
    <mergeCell ref="AC100:AG100"/>
    <mergeCell ref="AH100:AL100"/>
    <mergeCell ref="AM100:AQ100"/>
    <mergeCell ref="B101:H101"/>
    <mergeCell ref="I101:M101"/>
  </mergeCells>
  <phoneticPr fontId="30"/>
  <pageMargins left="0.75138888888888899" right="0.75138888888888899" top="0.78680555555555598" bottom="0.78680555555555598" header="0.51041666666666696" footer="0"/>
  <pageSetup paperSize="9" scale="74" firstPageNumber="3" pageOrder="overThenDown" orientation="portrait" useFirstPageNumber="1" r:id="rId1"/>
  <headerFooter scaleWithDoc="0" alignWithMargins="0"/>
  <rowBreaks count="1" manualBreakCount="1">
    <brk id="50" max="4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4"/>
  <sheetViews>
    <sheetView view="pageBreakPreview" zoomScaleNormal="100" zoomScaleSheetLayoutView="100" workbookViewId="0"/>
  </sheetViews>
  <sheetFormatPr defaultColWidth="1.875" defaultRowHeight="13.5"/>
  <cols>
    <col min="1" max="1" width="1.875" style="4" customWidth="1"/>
    <col min="2" max="12" width="1.875" style="4"/>
    <col min="13" max="13" width="3.25" style="4" bestFit="1" customWidth="1"/>
    <col min="14" max="16384" width="1.875" style="4"/>
  </cols>
  <sheetData>
    <row r="1" spans="1:47" s="1" customFormat="1" ht="12"/>
    <row r="2" spans="1:47" s="1" customFormat="1">
      <c r="A2" s="233" t="s">
        <v>54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1:47" s="1" customFormat="1" ht="13.5" customHeight="1">
      <c r="M3" s="11"/>
      <c r="N3" s="3"/>
      <c r="O3" s="3"/>
      <c r="P3" s="3"/>
      <c r="Q3" s="3"/>
      <c r="R3" s="3"/>
      <c r="S3" s="3"/>
      <c r="T3" s="3"/>
      <c r="U3" s="3"/>
      <c r="W3" s="57"/>
      <c r="X3" s="57"/>
      <c r="Y3" s="57"/>
      <c r="Z3" s="57"/>
      <c r="AA3" s="57"/>
      <c r="AB3" s="57"/>
      <c r="AC3" s="57"/>
      <c r="AD3" s="57"/>
      <c r="AE3" s="57"/>
      <c r="AG3" s="57"/>
      <c r="AH3" s="57"/>
      <c r="AI3" s="57"/>
      <c r="AJ3" s="57"/>
      <c r="AK3" s="57"/>
      <c r="AL3" s="57"/>
      <c r="AM3" s="57"/>
      <c r="AN3" s="131" t="s">
        <v>45</v>
      </c>
      <c r="AO3" s="131"/>
      <c r="AP3" s="131"/>
      <c r="AQ3" s="131"/>
      <c r="AR3" s="131"/>
      <c r="AS3" s="131"/>
    </row>
    <row r="4" spans="1:47" s="1" customFormat="1" ht="15" customHeight="1">
      <c r="A4" s="3"/>
      <c r="B4" s="132" t="s">
        <v>2</v>
      </c>
      <c r="C4" s="132"/>
      <c r="D4" s="132"/>
      <c r="E4" s="132"/>
      <c r="F4" s="132"/>
      <c r="G4" s="132"/>
      <c r="H4" s="282" t="s">
        <v>55</v>
      </c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3" t="s">
        <v>56</v>
      </c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116" t="s">
        <v>57</v>
      </c>
      <c r="AR4" s="116"/>
      <c r="AS4" s="116"/>
      <c r="AT4" s="116"/>
      <c r="AU4" s="116"/>
    </row>
    <row r="5" spans="1:47" s="1" customFormat="1" ht="15" customHeight="1">
      <c r="A5" s="3"/>
      <c r="B5" s="134" t="s">
        <v>58</v>
      </c>
      <c r="C5" s="134"/>
      <c r="D5" s="134"/>
      <c r="E5" s="134"/>
      <c r="F5" s="134"/>
      <c r="G5" s="134"/>
      <c r="H5" s="284" t="s">
        <v>59</v>
      </c>
      <c r="I5" s="284"/>
      <c r="J5" s="284"/>
      <c r="K5" s="284"/>
      <c r="L5" s="161"/>
      <c r="M5" s="285" t="s">
        <v>60</v>
      </c>
      <c r="N5" s="284"/>
      <c r="O5" s="284"/>
      <c r="P5" s="284"/>
      <c r="Q5" s="161"/>
      <c r="R5" s="285" t="s">
        <v>61</v>
      </c>
      <c r="S5" s="285"/>
      <c r="T5" s="285"/>
      <c r="U5" s="285"/>
      <c r="V5" s="285"/>
      <c r="W5" s="206" t="s">
        <v>62</v>
      </c>
      <c r="X5" s="206"/>
      <c r="Y5" s="206"/>
      <c r="Z5" s="206"/>
      <c r="AA5" s="206"/>
      <c r="AB5" s="206" t="s">
        <v>63</v>
      </c>
      <c r="AC5" s="206"/>
      <c r="AD5" s="206"/>
      <c r="AE5" s="206"/>
      <c r="AF5" s="206"/>
      <c r="AG5" s="136" t="s">
        <v>53</v>
      </c>
      <c r="AH5" s="136"/>
      <c r="AI5" s="136"/>
      <c r="AJ5" s="136"/>
      <c r="AK5" s="136"/>
      <c r="AL5" s="206" t="s">
        <v>61</v>
      </c>
      <c r="AM5" s="206"/>
      <c r="AN5" s="206"/>
      <c r="AO5" s="206"/>
      <c r="AP5" s="206"/>
      <c r="AQ5" s="116"/>
      <c r="AR5" s="116"/>
      <c r="AS5" s="116"/>
      <c r="AT5" s="116"/>
      <c r="AU5" s="116"/>
    </row>
    <row r="6" spans="1:47" s="1" customFormat="1" ht="15" customHeight="1">
      <c r="A6" s="3"/>
      <c r="B6" s="151" t="s">
        <v>433</v>
      </c>
      <c r="C6" s="131"/>
      <c r="D6" s="131"/>
      <c r="E6" s="131"/>
      <c r="F6" s="131"/>
      <c r="G6" s="152"/>
      <c r="H6" s="287">
        <v>418</v>
      </c>
      <c r="I6" s="287"/>
      <c r="J6" s="287"/>
      <c r="K6" s="287"/>
      <c r="L6" s="288"/>
      <c r="M6" s="289">
        <v>797</v>
      </c>
      <c r="N6" s="287"/>
      <c r="O6" s="287"/>
      <c r="P6" s="287"/>
      <c r="Q6" s="288"/>
      <c r="R6" s="290">
        <f t="shared" ref="R6:R8" si="0">H6-M6</f>
        <v>-379</v>
      </c>
      <c r="S6" s="290"/>
      <c r="T6" s="290"/>
      <c r="U6" s="290"/>
      <c r="V6" s="290"/>
      <c r="W6" s="291">
        <v>2982</v>
      </c>
      <c r="X6" s="292"/>
      <c r="Y6" s="292"/>
      <c r="Z6" s="292"/>
      <c r="AA6" s="293"/>
      <c r="AB6" s="291">
        <v>2758</v>
      </c>
      <c r="AC6" s="292"/>
      <c r="AD6" s="292"/>
      <c r="AE6" s="292"/>
      <c r="AF6" s="292"/>
      <c r="AG6" s="294">
        <v>-136</v>
      </c>
      <c r="AH6" s="294"/>
      <c r="AI6" s="294"/>
      <c r="AJ6" s="294"/>
      <c r="AK6" s="294"/>
      <c r="AL6" s="295">
        <f t="shared" ref="AL6:AL9" si="1">W6-AB6+AG6</f>
        <v>88</v>
      </c>
      <c r="AM6" s="296"/>
      <c r="AN6" s="296"/>
      <c r="AO6" s="296"/>
      <c r="AP6" s="297"/>
      <c r="AQ6" s="286">
        <f t="shared" ref="AQ6" si="2">R6+AL6</f>
        <v>-291</v>
      </c>
      <c r="AR6" s="286"/>
      <c r="AS6" s="286"/>
      <c r="AT6" s="286"/>
      <c r="AU6" s="286"/>
    </row>
    <row r="7" spans="1:47" s="1" customFormat="1" ht="15" customHeight="1">
      <c r="A7" s="3"/>
      <c r="B7" s="151" t="s">
        <v>431</v>
      </c>
      <c r="C7" s="131"/>
      <c r="D7" s="131"/>
      <c r="E7" s="131"/>
      <c r="F7" s="131"/>
      <c r="G7" s="152"/>
      <c r="H7" s="287">
        <v>435</v>
      </c>
      <c r="I7" s="287"/>
      <c r="J7" s="287"/>
      <c r="K7" s="287"/>
      <c r="L7" s="288"/>
      <c r="M7" s="289">
        <v>788</v>
      </c>
      <c r="N7" s="287"/>
      <c r="O7" s="287"/>
      <c r="P7" s="287"/>
      <c r="Q7" s="288"/>
      <c r="R7" s="290">
        <f t="shared" si="0"/>
        <v>-353</v>
      </c>
      <c r="S7" s="290"/>
      <c r="T7" s="290"/>
      <c r="U7" s="290"/>
      <c r="V7" s="290"/>
      <c r="W7" s="291">
        <v>2678</v>
      </c>
      <c r="X7" s="292"/>
      <c r="Y7" s="292"/>
      <c r="Z7" s="292"/>
      <c r="AA7" s="293"/>
      <c r="AB7" s="291">
        <v>2703</v>
      </c>
      <c r="AC7" s="292"/>
      <c r="AD7" s="292"/>
      <c r="AE7" s="292"/>
      <c r="AF7" s="292"/>
      <c r="AG7" s="294">
        <v>-108</v>
      </c>
      <c r="AH7" s="294"/>
      <c r="AI7" s="294"/>
      <c r="AJ7" s="294"/>
      <c r="AK7" s="294"/>
      <c r="AL7" s="295">
        <f t="shared" si="1"/>
        <v>-133</v>
      </c>
      <c r="AM7" s="296"/>
      <c r="AN7" s="296"/>
      <c r="AO7" s="296"/>
      <c r="AP7" s="297"/>
      <c r="AQ7" s="286">
        <f>R7+AL7</f>
        <v>-486</v>
      </c>
      <c r="AR7" s="286"/>
      <c r="AS7" s="286"/>
      <c r="AT7" s="286"/>
      <c r="AU7" s="286"/>
    </row>
    <row r="8" spans="1:47" s="1" customFormat="1" ht="15" customHeight="1">
      <c r="A8" s="3"/>
      <c r="B8" s="124" t="s">
        <v>429</v>
      </c>
      <c r="C8" s="124"/>
      <c r="D8" s="124"/>
      <c r="E8" s="124"/>
      <c r="F8" s="124"/>
      <c r="G8" s="124"/>
      <c r="H8" s="309">
        <v>412</v>
      </c>
      <c r="I8" s="309"/>
      <c r="J8" s="309"/>
      <c r="K8" s="309"/>
      <c r="L8" s="310"/>
      <c r="M8" s="289">
        <v>774</v>
      </c>
      <c r="N8" s="287"/>
      <c r="O8" s="287"/>
      <c r="P8" s="287"/>
      <c r="Q8" s="288"/>
      <c r="R8" s="290">
        <f t="shared" si="0"/>
        <v>-362</v>
      </c>
      <c r="S8" s="290"/>
      <c r="T8" s="290"/>
      <c r="U8" s="290"/>
      <c r="V8" s="290"/>
      <c r="W8" s="291">
        <v>2751</v>
      </c>
      <c r="X8" s="292"/>
      <c r="Y8" s="292"/>
      <c r="Z8" s="292"/>
      <c r="AA8" s="293"/>
      <c r="AB8" s="291">
        <v>2726</v>
      </c>
      <c r="AC8" s="292"/>
      <c r="AD8" s="292"/>
      <c r="AE8" s="292"/>
      <c r="AF8" s="292"/>
      <c r="AG8" s="294">
        <v>-31</v>
      </c>
      <c r="AH8" s="294"/>
      <c r="AI8" s="294"/>
      <c r="AJ8" s="294"/>
      <c r="AK8" s="294"/>
      <c r="AL8" s="295">
        <f t="shared" si="1"/>
        <v>-6</v>
      </c>
      <c r="AM8" s="296"/>
      <c r="AN8" s="296"/>
      <c r="AO8" s="296"/>
      <c r="AP8" s="297"/>
      <c r="AQ8" s="286">
        <f t="shared" ref="AQ8:AQ9" si="3">R8+AL8</f>
        <v>-368</v>
      </c>
      <c r="AR8" s="286"/>
      <c r="AS8" s="286"/>
      <c r="AT8" s="286"/>
      <c r="AU8" s="286"/>
    </row>
    <row r="9" spans="1:47" s="1" customFormat="1" ht="15" customHeight="1">
      <c r="A9" s="3"/>
      <c r="B9" s="126" t="s">
        <v>437</v>
      </c>
      <c r="C9" s="126"/>
      <c r="D9" s="126"/>
      <c r="E9" s="126"/>
      <c r="F9" s="126"/>
      <c r="G9" s="126"/>
      <c r="H9" s="298">
        <v>361</v>
      </c>
      <c r="I9" s="298"/>
      <c r="J9" s="298"/>
      <c r="K9" s="298"/>
      <c r="L9" s="299"/>
      <c r="M9" s="300">
        <v>889</v>
      </c>
      <c r="N9" s="301"/>
      <c r="O9" s="301"/>
      <c r="P9" s="301"/>
      <c r="Q9" s="302"/>
      <c r="R9" s="303">
        <f>H9-M9</f>
        <v>-528</v>
      </c>
      <c r="S9" s="303"/>
      <c r="T9" s="303"/>
      <c r="U9" s="303"/>
      <c r="V9" s="303"/>
      <c r="W9" s="304">
        <v>3158</v>
      </c>
      <c r="X9" s="305"/>
      <c r="Y9" s="305"/>
      <c r="Z9" s="305"/>
      <c r="AA9" s="306"/>
      <c r="AB9" s="304">
        <v>2833</v>
      </c>
      <c r="AC9" s="305"/>
      <c r="AD9" s="305"/>
      <c r="AE9" s="305"/>
      <c r="AF9" s="305"/>
      <c r="AG9" s="307">
        <v>-95</v>
      </c>
      <c r="AH9" s="307"/>
      <c r="AI9" s="307"/>
      <c r="AJ9" s="307"/>
      <c r="AK9" s="307"/>
      <c r="AL9" s="308">
        <f t="shared" si="1"/>
        <v>230</v>
      </c>
      <c r="AM9" s="308"/>
      <c r="AN9" s="308"/>
      <c r="AO9" s="308"/>
      <c r="AP9" s="308"/>
      <c r="AQ9" s="308">
        <f t="shared" si="3"/>
        <v>-298</v>
      </c>
      <c r="AR9" s="308"/>
      <c r="AS9" s="308"/>
      <c r="AT9" s="308"/>
      <c r="AU9" s="308"/>
    </row>
    <row r="10" spans="1:47" s="1" customFormat="1" ht="15" customHeight="1">
      <c r="A10" s="3"/>
      <c r="B10" s="126" t="s">
        <v>458</v>
      </c>
      <c r="C10" s="127"/>
      <c r="D10" s="127"/>
      <c r="E10" s="127"/>
      <c r="F10" s="127"/>
      <c r="G10" s="127"/>
      <c r="H10" s="298">
        <v>376</v>
      </c>
      <c r="I10" s="298"/>
      <c r="J10" s="298"/>
      <c r="K10" s="298"/>
      <c r="L10" s="299"/>
      <c r="M10" s="311">
        <v>849</v>
      </c>
      <c r="N10" s="312"/>
      <c r="O10" s="312"/>
      <c r="P10" s="312"/>
      <c r="Q10" s="313"/>
      <c r="R10" s="314">
        <f>H10-M10</f>
        <v>-473</v>
      </c>
      <c r="S10" s="314"/>
      <c r="T10" s="314"/>
      <c r="U10" s="314"/>
      <c r="V10" s="314"/>
      <c r="W10" s="315">
        <v>2894</v>
      </c>
      <c r="X10" s="316"/>
      <c r="Y10" s="316"/>
      <c r="Z10" s="316"/>
      <c r="AA10" s="317"/>
      <c r="AB10" s="315">
        <v>3105</v>
      </c>
      <c r="AC10" s="316"/>
      <c r="AD10" s="316"/>
      <c r="AE10" s="316"/>
      <c r="AF10" s="317"/>
      <c r="AG10" s="318">
        <v>-44</v>
      </c>
      <c r="AH10" s="318"/>
      <c r="AI10" s="318"/>
      <c r="AJ10" s="318"/>
      <c r="AK10" s="318"/>
      <c r="AL10" s="319">
        <f t="shared" ref="AL10" si="4">W10-AB10+AG10</f>
        <v>-255</v>
      </c>
      <c r="AM10" s="319"/>
      <c r="AN10" s="319"/>
      <c r="AO10" s="319"/>
      <c r="AP10" s="319"/>
      <c r="AQ10" s="319">
        <f t="shared" ref="AQ10" si="5">R10+AL10</f>
        <v>-728</v>
      </c>
      <c r="AR10" s="319"/>
      <c r="AS10" s="319"/>
      <c r="AT10" s="319"/>
      <c r="AU10" s="319"/>
    </row>
    <row r="11" spans="1:47" s="1" customFormat="1">
      <c r="A11" s="3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55"/>
      <c r="N11" s="55"/>
      <c r="O11" s="55"/>
      <c r="P11" s="55"/>
      <c r="Q11" s="55"/>
      <c r="R11" s="55"/>
      <c r="S11" s="55"/>
      <c r="T11" s="55"/>
      <c r="U11" s="3"/>
      <c r="V11" s="3"/>
      <c r="W11" s="11"/>
      <c r="X11" s="11"/>
      <c r="Y11" s="11"/>
      <c r="Z11" s="11"/>
      <c r="AA11" s="11"/>
      <c r="AB11" s="11"/>
      <c r="AC11" s="11"/>
      <c r="AD11" s="11"/>
      <c r="AE11" s="11"/>
      <c r="AF11" s="3"/>
      <c r="AG11" s="3"/>
      <c r="AH11" s="3"/>
      <c r="AI11" s="3"/>
      <c r="AJ11" s="3"/>
      <c r="AK11" s="3"/>
      <c r="AL11" s="13"/>
      <c r="AM11" s="13"/>
      <c r="AN11" s="13"/>
      <c r="AO11" s="131" t="s">
        <v>13</v>
      </c>
      <c r="AP11" s="131"/>
      <c r="AQ11" s="131"/>
      <c r="AR11" s="131"/>
      <c r="AS11" s="131"/>
      <c r="AT11" s="131"/>
      <c r="AU11" s="131"/>
    </row>
    <row r="12" spans="1:47" s="1" customFormat="1" ht="12">
      <c r="A12" s="3"/>
      <c r="B12" s="55" t="s">
        <v>64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131" t="s">
        <v>42</v>
      </c>
      <c r="S12" s="131"/>
      <c r="T12" s="131"/>
      <c r="U12" s="131"/>
      <c r="V12" s="131"/>
      <c r="W12" s="131"/>
      <c r="X12" s="131"/>
      <c r="Y12" s="131"/>
      <c r="Z12" s="131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7" s="1" customFormat="1" ht="12">
      <c r="A13" s="3"/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7" s="1" customFormat="1" ht="12">
      <c r="A14" s="3"/>
    </row>
  </sheetData>
  <mergeCells count="61">
    <mergeCell ref="AG10:AK10"/>
    <mergeCell ref="AL10:AP10"/>
    <mergeCell ref="AQ10:AU10"/>
    <mergeCell ref="AO11:AU11"/>
    <mergeCell ref="R12:Z12"/>
    <mergeCell ref="AB10:AF10"/>
    <mergeCell ref="B10:G10"/>
    <mergeCell ref="H10:L10"/>
    <mergeCell ref="M10:Q10"/>
    <mergeCell ref="R10:V10"/>
    <mergeCell ref="W10:AA10"/>
    <mergeCell ref="AQ8:AU8"/>
    <mergeCell ref="B9:G9"/>
    <mergeCell ref="H9:L9"/>
    <mergeCell ref="M9:Q9"/>
    <mergeCell ref="R9:V9"/>
    <mergeCell ref="W9:AA9"/>
    <mergeCell ref="AB9:AF9"/>
    <mergeCell ref="AG9:AK9"/>
    <mergeCell ref="AL9:AP9"/>
    <mergeCell ref="AQ9:AU9"/>
    <mergeCell ref="B8:G8"/>
    <mergeCell ref="H8:L8"/>
    <mergeCell ref="M8:Q8"/>
    <mergeCell ref="R8:V8"/>
    <mergeCell ref="W8:AA8"/>
    <mergeCell ref="AG6:AK6"/>
    <mergeCell ref="AL6:AP6"/>
    <mergeCell ref="AB8:AF8"/>
    <mergeCell ref="AG8:AK8"/>
    <mergeCell ref="AL8:AP8"/>
    <mergeCell ref="AQ6:AU6"/>
    <mergeCell ref="B7:G7"/>
    <mergeCell ref="H7:L7"/>
    <mergeCell ref="M7:Q7"/>
    <mergeCell ref="R7:V7"/>
    <mergeCell ref="W7:AA7"/>
    <mergeCell ref="AB7:AF7"/>
    <mergeCell ref="AG7:AK7"/>
    <mergeCell ref="AL7:AP7"/>
    <mergeCell ref="AQ7:AU7"/>
    <mergeCell ref="B6:G6"/>
    <mergeCell ref="H6:L6"/>
    <mergeCell ref="M6:Q6"/>
    <mergeCell ref="R6:V6"/>
    <mergeCell ref="W6:AA6"/>
    <mergeCell ref="AB6:AF6"/>
    <mergeCell ref="A2:L2"/>
    <mergeCell ref="AN3:AS3"/>
    <mergeCell ref="B4:G4"/>
    <mergeCell ref="H4:V4"/>
    <mergeCell ref="W4:AP4"/>
    <mergeCell ref="AQ4:AU5"/>
    <mergeCell ref="B5:G5"/>
    <mergeCell ref="H5:L5"/>
    <mergeCell ref="M5:Q5"/>
    <mergeCell ref="R5:V5"/>
    <mergeCell ref="W5:AA5"/>
    <mergeCell ref="AB5:AF5"/>
    <mergeCell ref="AG5:AK5"/>
    <mergeCell ref="AL5:AP5"/>
  </mergeCells>
  <phoneticPr fontId="30"/>
  <pageMargins left="0.75138888888888899" right="0.75138888888888899" top="0.78680555555555598" bottom="0.78680555555555598" header="0.51041666666666696" footer="0"/>
  <pageSetup paperSize="9" scale="96" firstPageNumber="4" pageOrder="overThenDown" orientation="portrait" useFirstPageNumber="1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Y46"/>
  <sheetViews>
    <sheetView view="pageBreakPreview" zoomScaleNormal="100" zoomScaleSheetLayoutView="100" workbookViewId="0"/>
  </sheetViews>
  <sheetFormatPr defaultColWidth="1.875" defaultRowHeight="12"/>
  <cols>
    <col min="1" max="1" width="1.875" style="1" customWidth="1"/>
    <col min="2" max="8" width="1.875" style="1"/>
    <col min="9" max="12" width="7.625" style="66" customWidth="1"/>
    <col min="13" max="19" width="1.875" style="66"/>
    <col min="20" max="23" width="7.625" style="66" customWidth="1"/>
    <col min="24" max="16384" width="1.875" style="1"/>
  </cols>
  <sheetData>
    <row r="2" spans="1:25">
      <c r="A2" s="3"/>
      <c r="B2" s="20"/>
      <c r="C2" s="20"/>
      <c r="D2" s="20"/>
      <c r="E2" s="20"/>
      <c r="F2" s="20"/>
      <c r="G2" s="20"/>
      <c r="H2" s="20"/>
      <c r="I2" s="67"/>
      <c r="J2" s="68"/>
      <c r="K2" s="68"/>
      <c r="L2" s="68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5">
      <c r="A3" s="3"/>
    </row>
    <row r="4" spans="1:25" s="3" customFormat="1">
      <c r="A4" s="332" t="s">
        <v>428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</row>
    <row r="5" spans="1:25" s="3" customFormat="1" ht="13.5" customHeight="1">
      <c r="A5" s="55"/>
      <c r="B5" s="55"/>
      <c r="C5" s="55"/>
      <c r="D5" s="55"/>
      <c r="E5" s="55"/>
      <c r="F5" s="55"/>
      <c r="G5" s="55"/>
      <c r="H5" s="55"/>
      <c r="I5" s="70"/>
      <c r="J5" s="70"/>
      <c r="K5" s="71"/>
      <c r="L5" s="70"/>
      <c r="M5" s="334" t="s">
        <v>463</v>
      </c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55"/>
      <c r="Y5" s="55"/>
    </row>
    <row r="6" spans="1:25" s="3" customFormat="1" ht="15" customHeight="1">
      <c r="A6" s="55"/>
      <c r="B6" s="206" t="s">
        <v>65</v>
      </c>
      <c r="C6" s="206"/>
      <c r="D6" s="206"/>
      <c r="E6" s="206"/>
      <c r="F6" s="206"/>
      <c r="G6" s="206"/>
      <c r="H6" s="206"/>
      <c r="I6" s="333" t="s">
        <v>5</v>
      </c>
      <c r="J6" s="333"/>
      <c r="K6" s="333"/>
      <c r="L6" s="336" t="s">
        <v>4</v>
      </c>
      <c r="M6" s="339" t="s">
        <v>65</v>
      </c>
      <c r="N6" s="339"/>
      <c r="O6" s="339"/>
      <c r="P6" s="339"/>
      <c r="Q6" s="339"/>
      <c r="R6" s="339"/>
      <c r="S6" s="339"/>
      <c r="T6" s="333" t="s">
        <v>5</v>
      </c>
      <c r="U6" s="333"/>
      <c r="V6" s="333"/>
      <c r="W6" s="336" t="s">
        <v>4</v>
      </c>
      <c r="X6" s="55"/>
      <c r="Y6" s="55"/>
    </row>
    <row r="7" spans="1:25" s="3" customFormat="1" ht="15" customHeight="1">
      <c r="A7" s="55"/>
      <c r="B7" s="338"/>
      <c r="C7" s="338"/>
      <c r="D7" s="338"/>
      <c r="E7" s="338"/>
      <c r="F7" s="338"/>
      <c r="G7" s="338"/>
      <c r="H7" s="338"/>
      <c r="I7" s="72" t="s">
        <v>8</v>
      </c>
      <c r="J7" s="72" t="s">
        <v>9</v>
      </c>
      <c r="K7" s="72" t="s">
        <v>7</v>
      </c>
      <c r="L7" s="337"/>
      <c r="M7" s="335"/>
      <c r="N7" s="335"/>
      <c r="O7" s="335"/>
      <c r="P7" s="335"/>
      <c r="Q7" s="335"/>
      <c r="R7" s="335"/>
      <c r="S7" s="335"/>
      <c r="T7" s="93" t="s">
        <v>8</v>
      </c>
      <c r="U7" s="72" t="s">
        <v>9</v>
      </c>
      <c r="V7" s="72" t="s">
        <v>7</v>
      </c>
      <c r="W7" s="336"/>
      <c r="X7" s="55"/>
      <c r="Y7" s="55"/>
    </row>
    <row r="8" spans="1:25" s="3" customFormat="1" ht="15" customHeight="1">
      <c r="A8" s="55"/>
      <c r="B8" s="330" t="s">
        <v>7</v>
      </c>
      <c r="C8" s="330"/>
      <c r="D8" s="330"/>
      <c r="E8" s="330"/>
      <c r="F8" s="330"/>
      <c r="G8" s="330"/>
      <c r="H8" s="330"/>
      <c r="I8" s="73" t="s">
        <v>12</v>
      </c>
      <c r="J8" s="73" t="s">
        <v>12</v>
      </c>
      <c r="K8" s="74" t="s">
        <v>12</v>
      </c>
      <c r="L8" s="73" t="s">
        <v>11</v>
      </c>
      <c r="M8" s="335" t="s">
        <v>66</v>
      </c>
      <c r="N8" s="335"/>
      <c r="O8" s="335"/>
      <c r="P8" s="335"/>
      <c r="Q8" s="335"/>
      <c r="R8" s="335"/>
      <c r="S8" s="335"/>
      <c r="T8" s="105">
        <v>30</v>
      </c>
      <c r="U8" s="106">
        <v>29</v>
      </c>
      <c r="V8" s="75">
        <f t="shared" ref="V8:V43" si="0">SUM(T8:U8)</f>
        <v>59</v>
      </c>
      <c r="W8" s="105">
        <v>30</v>
      </c>
      <c r="X8" s="55"/>
      <c r="Y8" s="55"/>
    </row>
    <row r="9" spans="1:25" s="3" customFormat="1" ht="15" customHeight="1">
      <c r="A9" s="55"/>
      <c r="B9" s="331"/>
      <c r="C9" s="331"/>
      <c r="D9" s="331"/>
      <c r="E9" s="331"/>
      <c r="F9" s="331"/>
      <c r="G9" s="331"/>
      <c r="H9" s="331"/>
      <c r="I9" s="76"/>
      <c r="J9" s="77"/>
      <c r="K9" s="78"/>
      <c r="L9" s="79"/>
      <c r="M9" s="325" t="s">
        <v>67</v>
      </c>
      <c r="N9" s="325"/>
      <c r="O9" s="325"/>
      <c r="P9" s="325"/>
      <c r="Q9" s="325"/>
      <c r="R9" s="325"/>
      <c r="S9" s="325"/>
      <c r="T9" s="102">
        <v>38</v>
      </c>
      <c r="U9" s="61">
        <v>38</v>
      </c>
      <c r="V9" s="80">
        <f t="shared" si="0"/>
        <v>76</v>
      </c>
      <c r="W9" s="102">
        <v>41</v>
      </c>
      <c r="X9" s="55"/>
      <c r="Y9" s="55"/>
    </row>
    <row r="10" spans="1:25" s="3" customFormat="1" ht="15" customHeight="1">
      <c r="A10" s="55"/>
      <c r="B10" s="331"/>
      <c r="C10" s="331"/>
      <c r="D10" s="331"/>
      <c r="E10" s="331"/>
      <c r="F10" s="331"/>
      <c r="G10" s="331"/>
      <c r="H10" s="331"/>
      <c r="I10" s="81">
        <f>SUM(I11:I15)</f>
        <v>35881</v>
      </c>
      <c r="J10" s="81">
        <f>SUM(J11:J15)</f>
        <v>36450</v>
      </c>
      <c r="K10" s="81">
        <f>SUM(K11:K15)</f>
        <v>72331</v>
      </c>
      <c r="L10" s="81">
        <f>SUM(L11:L15)</f>
        <v>31682</v>
      </c>
      <c r="M10" s="325" t="s">
        <v>68</v>
      </c>
      <c r="N10" s="325"/>
      <c r="O10" s="325"/>
      <c r="P10" s="325"/>
      <c r="Q10" s="325"/>
      <c r="R10" s="325"/>
      <c r="S10" s="325"/>
      <c r="T10" s="102">
        <v>52</v>
      </c>
      <c r="U10" s="61">
        <v>63</v>
      </c>
      <c r="V10" s="80">
        <f t="shared" si="0"/>
        <v>115</v>
      </c>
      <c r="W10" s="102">
        <v>54</v>
      </c>
      <c r="X10" s="55"/>
      <c r="Y10" s="55"/>
    </row>
    <row r="11" spans="1:25" s="3" customFormat="1" ht="15" customHeight="1">
      <c r="A11" s="55"/>
      <c r="B11" s="323" t="s">
        <v>69</v>
      </c>
      <c r="C11" s="323"/>
      <c r="D11" s="323"/>
      <c r="E11" s="323"/>
      <c r="F11" s="323"/>
      <c r="G11" s="323"/>
      <c r="H11" s="323"/>
      <c r="I11" s="82">
        <f>I17</f>
        <v>15254</v>
      </c>
      <c r="J11" s="82">
        <f>J17</f>
        <v>15571</v>
      </c>
      <c r="K11" s="82">
        <f>K17</f>
        <v>30825</v>
      </c>
      <c r="L11" s="82">
        <f>L17</f>
        <v>13940</v>
      </c>
      <c r="M11" s="325" t="s">
        <v>70</v>
      </c>
      <c r="N11" s="325"/>
      <c r="O11" s="325"/>
      <c r="P11" s="325"/>
      <c r="Q11" s="325"/>
      <c r="R11" s="325"/>
      <c r="S11" s="325"/>
      <c r="T11" s="102">
        <v>39</v>
      </c>
      <c r="U11" s="61">
        <v>47</v>
      </c>
      <c r="V11" s="80">
        <f t="shared" si="0"/>
        <v>86</v>
      </c>
      <c r="W11" s="102">
        <v>40</v>
      </c>
      <c r="X11" s="55"/>
      <c r="Y11" s="55"/>
    </row>
    <row r="12" spans="1:25" s="3" customFormat="1" ht="15" customHeight="1">
      <c r="A12" s="55"/>
      <c r="B12" s="323" t="s">
        <v>71</v>
      </c>
      <c r="C12" s="323"/>
      <c r="D12" s="323"/>
      <c r="E12" s="323"/>
      <c r="F12" s="323"/>
      <c r="G12" s="323"/>
      <c r="H12" s="323"/>
      <c r="I12" s="82">
        <f>'★2-5(2)'!T23</f>
        <v>6553</v>
      </c>
      <c r="J12" s="82">
        <f>'★2-5(2)'!U23</f>
        <v>6700</v>
      </c>
      <c r="K12" s="82">
        <f>'★2-5(2)'!V23</f>
        <v>13253</v>
      </c>
      <c r="L12" s="82">
        <f>'★2-5(2)'!W23</f>
        <v>5353</v>
      </c>
      <c r="M12" s="325" t="s">
        <v>72</v>
      </c>
      <c r="N12" s="325"/>
      <c r="O12" s="325"/>
      <c r="P12" s="325"/>
      <c r="Q12" s="325"/>
      <c r="R12" s="325"/>
      <c r="S12" s="325"/>
      <c r="T12" s="102">
        <v>35</v>
      </c>
      <c r="U12" s="61">
        <v>42</v>
      </c>
      <c r="V12" s="80">
        <f t="shared" si="0"/>
        <v>77</v>
      </c>
      <c r="W12" s="102">
        <v>28</v>
      </c>
      <c r="X12" s="55"/>
      <c r="Y12" s="55"/>
    </row>
    <row r="13" spans="1:25" s="3" customFormat="1" ht="15" customHeight="1">
      <c r="A13" s="55"/>
      <c r="B13" s="323" t="s">
        <v>73</v>
      </c>
      <c r="C13" s="323"/>
      <c r="D13" s="323"/>
      <c r="E13" s="323"/>
      <c r="F13" s="323"/>
      <c r="G13" s="323"/>
      <c r="H13" s="323"/>
      <c r="I13" s="82">
        <f>'★2-5(3)'!T13</f>
        <v>7205</v>
      </c>
      <c r="J13" s="82">
        <f>'★2-5(3)'!U13</f>
        <v>7349</v>
      </c>
      <c r="K13" s="82">
        <f>'★2-5(3)'!V13</f>
        <v>14554</v>
      </c>
      <c r="L13" s="82">
        <f>'★2-5(3)'!W13</f>
        <v>6477</v>
      </c>
      <c r="M13" s="325" t="s">
        <v>74</v>
      </c>
      <c r="N13" s="325"/>
      <c r="O13" s="325"/>
      <c r="P13" s="325"/>
      <c r="Q13" s="325"/>
      <c r="R13" s="325"/>
      <c r="S13" s="325"/>
      <c r="T13" s="102">
        <v>34</v>
      </c>
      <c r="U13" s="61">
        <v>29</v>
      </c>
      <c r="V13" s="83">
        <f t="shared" si="0"/>
        <v>63</v>
      </c>
      <c r="W13" s="102">
        <v>29</v>
      </c>
      <c r="X13" s="55"/>
      <c r="Y13" s="55"/>
    </row>
    <row r="14" spans="1:25" s="3" customFormat="1" ht="15" customHeight="1">
      <c r="A14" s="55"/>
      <c r="B14" s="323" t="s">
        <v>75</v>
      </c>
      <c r="C14" s="323"/>
      <c r="D14" s="323"/>
      <c r="E14" s="323"/>
      <c r="F14" s="323"/>
      <c r="G14" s="323"/>
      <c r="H14" s="323"/>
      <c r="I14" s="82">
        <f>'★2-5(4)'!I33</f>
        <v>6208</v>
      </c>
      <c r="J14" s="82">
        <f>'★2-5(4)'!J33</f>
        <v>6179</v>
      </c>
      <c r="K14" s="82">
        <f>'★2-5(4)'!K33</f>
        <v>12387</v>
      </c>
      <c r="L14" s="82">
        <f>'★2-5(4)'!L33</f>
        <v>5369</v>
      </c>
      <c r="M14" s="325" t="s">
        <v>76</v>
      </c>
      <c r="N14" s="325"/>
      <c r="O14" s="325"/>
      <c r="P14" s="325"/>
      <c r="Q14" s="325"/>
      <c r="R14" s="325"/>
      <c r="S14" s="325"/>
      <c r="T14" s="102">
        <v>55</v>
      </c>
      <c r="U14" s="61">
        <v>71</v>
      </c>
      <c r="V14" s="83">
        <f t="shared" si="0"/>
        <v>126</v>
      </c>
      <c r="W14" s="102">
        <v>57</v>
      </c>
      <c r="X14" s="55"/>
      <c r="Y14" s="55"/>
    </row>
    <row r="15" spans="1:25" s="3" customFormat="1" ht="15" customHeight="1">
      <c r="A15" s="55"/>
      <c r="B15" s="160" t="s">
        <v>77</v>
      </c>
      <c r="C15" s="160"/>
      <c r="D15" s="160"/>
      <c r="E15" s="160"/>
      <c r="F15" s="160"/>
      <c r="G15" s="160"/>
      <c r="H15" s="160"/>
      <c r="I15" s="84">
        <f>'★2-5(4)'!T50</f>
        <v>661</v>
      </c>
      <c r="J15" s="84">
        <f>'★2-5(4)'!U50</f>
        <v>651</v>
      </c>
      <c r="K15" s="84">
        <f>'★2-5(4)'!V50</f>
        <v>1312</v>
      </c>
      <c r="L15" s="84">
        <f>'★2-5(4)'!W50</f>
        <v>543</v>
      </c>
      <c r="M15" s="325" t="s">
        <v>78</v>
      </c>
      <c r="N15" s="325"/>
      <c r="O15" s="325"/>
      <c r="P15" s="325"/>
      <c r="Q15" s="325"/>
      <c r="R15" s="325"/>
      <c r="S15" s="325"/>
      <c r="T15" s="102">
        <v>60</v>
      </c>
      <c r="U15" s="61">
        <v>72</v>
      </c>
      <c r="V15" s="80">
        <f t="shared" si="0"/>
        <v>132</v>
      </c>
      <c r="W15" s="102">
        <v>48</v>
      </c>
      <c r="X15" s="55"/>
      <c r="Y15" s="55"/>
    </row>
    <row r="16" spans="1:25" s="3" customFormat="1" ht="15" customHeight="1">
      <c r="A16" s="55"/>
      <c r="B16" s="329" t="s">
        <v>79</v>
      </c>
      <c r="C16" s="329"/>
      <c r="D16" s="329"/>
      <c r="E16" s="329"/>
      <c r="F16" s="329"/>
      <c r="G16" s="329"/>
      <c r="H16" s="329"/>
      <c r="I16" s="85"/>
      <c r="J16" s="85"/>
      <c r="K16" s="85"/>
      <c r="L16" s="85"/>
      <c r="M16" s="325" t="s">
        <v>80</v>
      </c>
      <c r="N16" s="325"/>
      <c r="O16" s="325"/>
      <c r="P16" s="325"/>
      <c r="Q16" s="325"/>
      <c r="R16" s="325"/>
      <c r="S16" s="325"/>
      <c r="T16" s="102">
        <v>120</v>
      </c>
      <c r="U16" s="61">
        <v>127</v>
      </c>
      <c r="V16" s="80">
        <f t="shared" si="0"/>
        <v>247</v>
      </c>
      <c r="W16" s="102">
        <v>106</v>
      </c>
      <c r="X16" s="55"/>
      <c r="Y16" s="55"/>
    </row>
    <row r="17" spans="1:25" s="3" customFormat="1" ht="15" customHeight="1">
      <c r="A17" s="55"/>
      <c r="B17" s="329"/>
      <c r="C17" s="329"/>
      <c r="D17" s="329"/>
      <c r="E17" s="329"/>
      <c r="F17" s="329"/>
      <c r="G17" s="329"/>
      <c r="H17" s="329"/>
      <c r="I17" s="80">
        <f>SUM(I18:I43,T8:T43,'★2-5(2)'!I6:I53,'★2-5(2)'!T6:T21)</f>
        <v>15254</v>
      </c>
      <c r="J17" s="80">
        <f>SUM(J18:J43,U8:U43,'★2-5(2)'!J6:J53,'★2-5(2)'!U6:U21)</f>
        <v>15571</v>
      </c>
      <c r="K17" s="80">
        <f>SUM(K18:K43,V8:V43,'★2-5(2)'!K6:K53,'★2-5(2)'!V6:V21)</f>
        <v>30825</v>
      </c>
      <c r="L17" s="80">
        <f>SUM(L18:L43,W8:W43,'★2-5(2)'!L6:L53,'★2-5(2)'!W6:W22)</f>
        <v>13940</v>
      </c>
      <c r="M17" s="324" t="s">
        <v>81</v>
      </c>
      <c r="N17" s="324"/>
      <c r="O17" s="324"/>
      <c r="P17" s="324"/>
      <c r="Q17" s="324"/>
      <c r="R17" s="324"/>
      <c r="S17" s="324"/>
      <c r="T17" s="102">
        <v>398</v>
      </c>
      <c r="U17" s="61">
        <v>424</v>
      </c>
      <c r="V17" s="80">
        <f t="shared" si="0"/>
        <v>822</v>
      </c>
      <c r="W17" s="102">
        <v>382</v>
      </c>
      <c r="X17" s="55"/>
      <c r="Y17" s="55"/>
    </row>
    <row r="18" spans="1:25" s="3" customFormat="1" ht="15" customHeight="1">
      <c r="A18" s="55"/>
      <c r="B18" s="323" t="s">
        <v>82</v>
      </c>
      <c r="C18" s="323"/>
      <c r="D18" s="323"/>
      <c r="E18" s="323"/>
      <c r="F18" s="323"/>
      <c r="G18" s="323"/>
      <c r="H18" s="323"/>
      <c r="I18" s="102">
        <v>60</v>
      </c>
      <c r="J18" s="61">
        <v>48</v>
      </c>
      <c r="K18" s="80">
        <f t="shared" ref="K18:K43" si="1">SUM(I18:J18)</f>
        <v>108</v>
      </c>
      <c r="L18" s="61">
        <v>50</v>
      </c>
      <c r="M18" s="324" t="s">
        <v>83</v>
      </c>
      <c r="N18" s="324"/>
      <c r="O18" s="324"/>
      <c r="P18" s="324"/>
      <c r="Q18" s="324"/>
      <c r="R18" s="324"/>
      <c r="S18" s="324"/>
      <c r="T18" s="102">
        <v>567</v>
      </c>
      <c r="U18" s="61">
        <v>495</v>
      </c>
      <c r="V18" s="80">
        <f t="shared" si="0"/>
        <v>1062</v>
      </c>
      <c r="W18" s="102">
        <v>554</v>
      </c>
      <c r="X18" s="55"/>
      <c r="Y18" s="55"/>
    </row>
    <row r="19" spans="1:25" s="3" customFormat="1" ht="15" customHeight="1">
      <c r="A19" s="55"/>
      <c r="B19" s="323" t="s">
        <v>84</v>
      </c>
      <c r="C19" s="323"/>
      <c r="D19" s="323"/>
      <c r="E19" s="323"/>
      <c r="F19" s="323"/>
      <c r="G19" s="323"/>
      <c r="H19" s="323"/>
      <c r="I19" s="102">
        <v>56</v>
      </c>
      <c r="J19" s="61">
        <v>68</v>
      </c>
      <c r="K19" s="80">
        <f t="shared" si="1"/>
        <v>124</v>
      </c>
      <c r="L19" s="61">
        <v>60</v>
      </c>
      <c r="M19" s="324" t="s">
        <v>85</v>
      </c>
      <c r="N19" s="324"/>
      <c r="O19" s="324"/>
      <c r="P19" s="324"/>
      <c r="Q19" s="324"/>
      <c r="R19" s="324"/>
      <c r="S19" s="324"/>
      <c r="T19" s="102">
        <v>8</v>
      </c>
      <c r="U19" s="61">
        <v>0</v>
      </c>
      <c r="V19" s="80">
        <f t="shared" si="0"/>
        <v>8</v>
      </c>
      <c r="W19" s="102">
        <v>8</v>
      </c>
      <c r="X19" s="55"/>
      <c r="Y19" s="55"/>
    </row>
    <row r="20" spans="1:25" s="3" customFormat="1" ht="15" customHeight="1">
      <c r="A20" s="55"/>
      <c r="B20" s="323" t="s">
        <v>86</v>
      </c>
      <c r="C20" s="323"/>
      <c r="D20" s="323"/>
      <c r="E20" s="323"/>
      <c r="F20" s="323"/>
      <c r="G20" s="323"/>
      <c r="H20" s="323"/>
      <c r="I20" s="102">
        <v>49</v>
      </c>
      <c r="J20" s="61">
        <v>38</v>
      </c>
      <c r="K20" s="80">
        <f t="shared" si="1"/>
        <v>87</v>
      </c>
      <c r="L20" s="61">
        <v>35</v>
      </c>
      <c r="M20" s="325" t="s">
        <v>87</v>
      </c>
      <c r="N20" s="325"/>
      <c r="O20" s="325"/>
      <c r="P20" s="325"/>
      <c r="Q20" s="325"/>
      <c r="R20" s="325"/>
      <c r="S20" s="325"/>
      <c r="T20" s="102">
        <v>62</v>
      </c>
      <c r="U20" s="61">
        <v>71</v>
      </c>
      <c r="V20" s="80">
        <f t="shared" si="0"/>
        <v>133</v>
      </c>
      <c r="W20" s="102">
        <v>71</v>
      </c>
      <c r="X20" s="55"/>
      <c r="Y20" s="55"/>
    </row>
    <row r="21" spans="1:25" s="3" customFormat="1" ht="15" customHeight="1">
      <c r="A21" s="55"/>
      <c r="B21" s="323" t="s">
        <v>88</v>
      </c>
      <c r="C21" s="323"/>
      <c r="D21" s="323"/>
      <c r="E21" s="323"/>
      <c r="F21" s="323"/>
      <c r="G21" s="323"/>
      <c r="H21" s="323"/>
      <c r="I21" s="102">
        <v>46</v>
      </c>
      <c r="J21" s="61">
        <v>56</v>
      </c>
      <c r="K21" s="80">
        <f t="shared" si="1"/>
        <v>102</v>
      </c>
      <c r="L21" s="61">
        <v>52</v>
      </c>
      <c r="M21" s="325" t="s">
        <v>89</v>
      </c>
      <c r="N21" s="325"/>
      <c r="O21" s="325"/>
      <c r="P21" s="325"/>
      <c r="Q21" s="325"/>
      <c r="R21" s="325"/>
      <c r="S21" s="325"/>
      <c r="T21" s="102">
        <v>89</v>
      </c>
      <c r="U21" s="61">
        <v>100</v>
      </c>
      <c r="V21" s="80">
        <f t="shared" si="0"/>
        <v>189</v>
      </c>
      <c r="W21" s="102">
        <v>138</v>
      </c>
      <c r="X21" s="55"/>
      <c r="Y21" s="17"/>
    </row>
    <row r="22" spans="1:25" s="3" customFormat="1" ht="15" customHeight="1">
      <c r="A22" s="55"/>
      <c r="B22" s="323" t="s">
        <v>90</v>
      </c>
      <c r="C22" s="323"/>
      <c r="D22" s="323"/>
      <c r="E22" s="323"/>
      <c r="F22" s="323"/>
      <c r="G22" s="323"/>
      <c r="H22" s="323"/>
      <c r="I22" s="102">
        <v>78</v>
      </c>
      <c r="J22" s="61">
        <v>87</v>
      </c>
      <c r="K22" s="80">
        <f t="shared" si="1"/>
        <v>165</v>
      </c>
      <c r="L22" s="61">
        <v>63</v>
      </c>
      <c r="M22" s="324" t="s">
        <v>91</v>
      </c>
      <c r="N22" s="324"/>
      <c r="O22" s="324"/>
      <c r="P22" s="324"/>
      <c r="Q22" s="324"/>
      <c r="R22" s="324"/>
      <c r="S22" s="324"/>
      <c r="T22" s="102">
        <v>183</v>
      </c>
      <c r="U22" s="61">
        <v>181</v>
      </c>
      <c r="V22" s="80">
        <f t="shared" si="0"/>
        <v>364</v>
      </c>
      <c r="W22" s="109">
        <v>172</v>
      </c>
      <c r="X22" s="55"/>
      <c r="Y22" s="55"/>
    </row>
    <row r="23" spans="1:25" s="3" customFormat="1" ht="15" customHeight="1">
      <c r="A23" s="55"/>
      <c r="B23" s="323" t="s">
        <v>92</v>
      </c>
      <c r="C23" s="323"/>
      <c r="D23" s="323"/>
      <c r="E23" s="323"/>
      <c r="F23" s="323"/>
      <c r="G23" s="323"/>
      <c r="H23" s="323"/>
      <c r="I23" s="102">
        <v>72</v>
      </c>
      <c r="J23" s="61">
        <v>77</v>
      </c>
      <c r="K23" s="80">
        <f t="shared" si="1"/>
        <v>149</v>
      </c>
      <c r="L23" s="61">
        <v>84</v>
      </c>
      <c r="M23" s="325" t="s">
        <v>93</v>
      </c>
      <c r="N23" s="325"/>
      <c r="O23" s="325"/>
      <c r="P23" s="325"/>
      <c r="Q23" s="325"/>
      <c r="R23" s="325"/>
      <c r="S23" s="325"/>
      <c r="T23" s="102">
        <v>73</v>
      </c>
      <c r="U23" s="61">
        <v>86</v>
      </c>
      <c r="V23" s="80">
        <f t="shared" si="0"/>
        <v>159</v>
      </c>
      <c r="W23" s="109">
        <v>82</v>
      </c>
      <c r="X23" s="55"/>
      <c r="Y23" s="55"/>
    </row>
    <row r="24" spans="1:25" s="3" customFormat="1" ht="15" customHeight="1">
      <c r="A24" s="55"/>
      <c r="B24" s="323" t="s">
        <v>94</v>
      </c>
      <c r="C24" s="323"/>
      <c r="D24" s="323"/>
      <c r="E24" s="323"/>
      <c r="F24" s="323"/>
      <c r="G24" s="323"/>
      <c r="H24" s="323"/>
      <c r="I24" s="102">
        <v>244</v>
      </c>
      <c r="J24" s="61">
        <v>226</v>
      </c>
      <c r="K24" s="80">
        <f t="shared" si="1"/>
        <v>470</v>
      </c>
      <c r="L24" s="61">
        <v>226</v>
      </c>
      <c r="M24" s="325" t="s">
        <v>95</v>
      </c>
      <c r="N24" s="325"/>
      <c r="O24" s="325"/>
      <c r="P24" s="325"/>
      <c r="Q24" s="325"/>
      <c r="R24" s="325"/>
      <c r="S24" s="325"/>
      <c r="T24" s="102">
        <v>68</v>
      </c>
      <c r="U24" s="61">
        <v>73</v>
      </c>
      <c r="V24" s="80">
        <f t="shared" si="0"/>
        <v>141</v>
      </c>
      <c r="W24" s="109">
        <v>70</v>
      </c>
      <c r="X24" s="55"/>
      <c r="Y24" s="55"/>
    </row>
    <row r="25" spans="1:25" s="3" customFormat="1" ht="15" customHeight="1">
      <c r="A25" s="55"/>
      <c r="B25" s="327" t="s">
        <v>455</v>
      </c>
      <c r="C25" s="328"/>
      <c r="D25" s="328"/>
      <c r="E25" s="328"/>
      <c r="F25" s="328"/>
      <c r="G25" s="328"/>
      <c r="H25" s="328"/>
      <c r="I25" s="102">
        <v>160</v>
      </c>
      <c r="J25" s="61">
        <v>165</v>
      </c>
      <c r="K25" s="80">
        <f t="shared" si="1"/>
        <v>325</v>
      </c>
      <c r="L25" s="61">
        <v>108</v>
      </c>
      <c r="M25" s="325" t="s">
        <v>96</v>
      </c>
      <c r="N25" s="325"/>
      <c r="O25" s="325"/>
      <c r="P25" s="325"/>
      <c r="Q25" s="325"/>
      <c r="R25" s="325"/>
      <c r="S25" s="325"/>
      <c r="T25" s="102">
        <v>61</v>
      </c>
      <c r="U25" s="61">
        <v>75</v>
      </c>
      <c r="V25" s="80">
        <f t="shared" si="0"/>
        <v>136</v>
      </c>
      <c r="W25" s="109">
        <v>57</v>
      </c>
      <c r="X25" s="55"/>
      <c r="Y25" s="55"/>
    </row>
    <row r="26" spans="1:25" s="3" customFormat="1" ht="15" customHeight="1">
      <c r="A26" s="55"/>
      <c r="B26" s="327" t="s">
        <v>456</v>
      </c>
      <c r="C26" s="328"/>
      <c r="D26" s="328"/>
      <c r="E26" s="328"/>
      <c r="F26" s="328"/>
      <c r="G26" s="328"/>
      <c r="H26" s="328"/>
      <c r="I26" s="102">
        <v>82</v>
      </c>
      <c r="J26" s="61">
        <v>85</v>
      </c>
      <c r="K26" s="80">
        <f t="shared" si="1"/>
        <v>167</v>
      </c>
      <c r="L26" s="61">
        <v>51</v>
      </c>
      <c r="M26" s="324" t="s">
        <v>457</v>
      </c>
      <c r="N26" s="324"/>
      <c r="O26" s="324"/>
      <c r="P26" s="324"/>
      <c r="Q26" s="324"/>
      <c r="R26" s="324"/>
      <c r="S26" s="324"/>
      <c r="T26" s="102">
        <v>147</v>
      </c>
      <c r="U26" s="61">
        <v>168</v>
      </c>
      <c r="V26" s="80">
        <f t="shared" si="0"/>
        <v>315</v>
      </c>
      <c r="W26" s="109">
        <v>164</v>
      </c>
      <c r="X26" s="55"/>
      <c r="Y26" s="55"/>
    </row>
    <row r="27" spans="1:25" s="3" customFormat="1" ht="15" customHeight="1">
      <c r="A27" s="55"/>
      <c r="B27" s="326" t="s">
        <v>97</v>
      </c>
      <c r="C27" s="326"/>
      <c r="D27" s="326"/>
      <c r="E27" s="326"/>
      <c r="F27" s="326"/>
      <c r="G27" s="326"/>
      <c r="H27" s="326"/>
      <c r="I27" s="102">
        <v>151</v>
      </c>
      <c r="J27" s="61">
        <v>158</v>
      </c>
      <c r="K27" s="80">
        <f t="shared" si="1"/>
        <v>309</v>
      </c>
      <c r="L27" s="61">
        <v>144</v>
      </c>
      <c r="M27" s="325" t="s">
        <v>98</v>
      </c>
      <c r="N27" s="325"/>
      <c r="O27" s="325"/>
      <c r="P27" s="325"/>
      <c r="Q27" s="325"/>
      <c r="R27" s="325"/>
      <c r="S27" s="325"/>
      <c r="T27" s="102">
        <v>108</v>
      </c>
      <c r="U27" s="61">
        <v>96</v>
      </c>
      <c r="V27" s="80">
        <f t="shared" si="0"/>
        <v>204</v>
      </c>
      <c r="W27" s="109">
        <v>90</v>
      </c>
      <c r="X27" s="55"/>
      <c r="Y27" s="55"/>
    </row>
    <row r="28" spans="1:25" s="3" customFormat="1" ht="15" customHeight="1">
      <c r="A28" s="55"/>
      <c r="B28" s="326" t="s">
        <v>99</v>
      </c>
      <c r="C28" s="326"/>
      <c r="D28" s="326"/>
      <c r="E28" s="326"/>
      <c r="F28" s="326"/>
      <c r="G28" s="326"/>
      <c r="H28" s="326"/>
      <c r="I28" s="102">
        <v>158</v>
      </c>
      <c r="J28" s="61">
        <v>175</v>
      </c>
      <c r="K28" s="80">
        <f t="shared" si="1"/>
        <v>333</v>
      </c>
      <c r="L28" s="61">
        <v>143</v>
      </c>
      <c r="M28" s="325" t="s">
        <v>100</v>
      </c>
      <c r="N28" s="325"/>
      <c r="O28" s="325"/>
      <c r="P28" s="325"/>
      <c r="Q28" s="325"/>
      <c r="R28" s="325"/>
      <c r="S28" s="325"/>
      <c r="T28" s="102">
        <v>47</v>
      </c>
      <c r="U28" s="61">
        <v>52</v>
      </c>
      <c r="V28" s="80">
        <f t="shared" si="0"/>
        <v>99</v>
      </c>
      <c r="W28" s="109">
        <v>39</v>
      </c>
      <c r="X28" s="55"/>
      <c r="Y28" s="55"/>
    </row>
    <row r="29" spans="1:25" s="3" customFormat="1" ht="15" customHeight="1">
      <c r="A29" s="55"/>
      <c r="B29" s="323" t="s">
        <v>101</v>
      </c>
      <c r="C29" s="323"/>
      <c r="D29" s="323"/>
      <c r="E29" s="323"/>
      <c r="F29" s="323"/>
      <c r="G29" s="323"/>
      <c r="H29" s="323"/>
      <c r="I29" s="102">
        <v>190</v>
      </c>
      <c r="J29" s="61">
        <v>204</v>
      </c>
      <c r="K29" s="80">
        <f t="shared" si="1"/>
        <v>394</v>
      </c>
      <c r="L29" s="61">
        <v>161</v>
      </c>
      <c r="M29" s="325" t="s">
        <v>102</v>
      </c>
      <c r="N29" s="325"/>
      <c r="O29" s="325"/>
      <c r="P29" s="325"/>
      <c r="Q29" s="325"/>
      <c r="R29" s="325"/>
      <c r="S29" s="325"/>
      <c r="T29" s="102">
        <v>41</v>
      </c>
      <c r="U29" s="61">
        <v>49</v>
      </c>
      <c r="V29" s="80">
        <f t="shared" si="0"/>
        <v>90</v>
      </c>
      <c r="W29" s="109">
        <v>39</v>
      </c>
      <c r="X29" s="55"/>
      <c r="Y29" s="55"/>
    </row>
    <row r="30" spans="1:25" s="3" customFormat="1" ht="15" customHeight="1">
      <c r="A30" s="55"/>
      <c r="B30" s="323" t="s">
        <v>103</v>
      </c>
      <c r="C30" s="323"/>
      <c r="D30" s="323"/>
      <c r="E30" s="323"/>
      <c r="F30" s="323"/>
      <c r="G30" s="323"/>
      <c r="H30" s="323"/>
      <c r="I30" s="102">
        <v>53</v>
      </c>
      <c r="J30" s="61">
        <v>52</v>
      </c>
      <c r="K30" s="80">
        <f t="shared" si="1"/>
        <v>105</v>
      </c>
      <c r="L30" s="61">
        <v>47</v>
      </c>
      <c r="M30" s="325" t="s">
        <v>104</v>
      </c>
      <c r="N30" s="325"/>
      <c r="O30" s="325"/>
      <c r="P30" s="325"/>
      <c r="Q30" s="325"/>
      <c r="R30" s="325"/>
      <c r="S30" s="325"/>
      <c r="T30" s="102">
        <v>31</v>
      </c>
      <c r="U30" s="61">
        <v>48</v>
      </c>
      <c r="V30" s="80">
        <f t="shared" si="0"/>
        <v>79</v>
      </c>
      <c r="W30" s="109">
        <v>38</v>
      </c>
      <c r="X30" s="55"/>
      <c r="Y30" s="55"/>
    </row>
    <row r="31" spans="1:25" s="3" customFormat="1" ht="15" customHeight="1">
      <c r="A31" s="55"/>
      <c r="B31" s="323" t="s">
        <v>105</v>
      </c>
      <c r="C31" s="323"/>
      <c r="D31" s="323"/>
      <c r="E31" s="323"/>
      <c r="F31" s="323"/>
      <c r="G31" s="323"/>
      <c r="H31" s="323"/>
      <c r="I31" s="102">
        <v>100</v>
      </c>
      <c r="J31" s="61">
        <v>102</v>
      </c>
      <c r="K31" s="80">
        <f t="shared" si="1"/>
        <v>202</v>
      </c>
      <c r="L31" s="61">
        <v>76</v>
      </c>
      <c r="M31" s="325" t="s">
        <v>106</v>
      </c>
      <c r="N31" s="325"/>
      <c r="O31" s="325"/>
      <c r="P31" s="325"/>
      <c r="Q31" s="325"/>
      <c r="R31" s="325"/>
      <c r="S31" s="325"/>
      <c r="T31" s="102">
        <v>80</v>
      </c>
      <c r="U31" s="61">
        <v>94</v>
      </c>
      <c r="V31" s="80">
        <f t="shared" si="0"/>
        <v>174</v>
      </c>
      <c r="W31" s="109">
        <v>97</v>
      </c>
      <c r="X31" s="55"/>
      <c r="Y31" s="55"/>
    </row>
    <row r="32" spans="1:25" s="3" customFormat="1" ht="15" customHeight="1">
      <c r="A32" s="55"/>
      <c r="B32" s="323" t="s">
        <v>107</v>
      </c>
      <c r="C32" s="323"/>
      <c r="D32" s="323"/>
      <c r="E32" s="323"/>
      <c r="F32" s="323"/>
      <c r="G32" s="323"/>
      <c r="H32" s="323"/>
      <c r="I32" s="102">
        <v>8</v>
      </c>
      <c r="J32" s="61">
        <v>15</v>
      </c>
      <c r="K32" s="80">
        <f t="shared" si="1"/>
        <v>23</v>
      </c>
      <c r="L32" s="61">
        <v>11</v>
      </c>
      <c r="M32" s="325" t="s">
        <v>108</v>
      </c>
      <c r="N32" s="325"/>
      <c r="O32" s="325"/>
      <c r="P32" s="325"/>
      <c r="Q32" s="325"/>
      <c r="R32" s="325"/>
      <c r="S32" s="325"/>
      <c r="T32" s="102">
        <v>90</v>
      </c>
      <c r="U32" s="61">
        <v>94</v>
      </c>
      <c r="V32" s="80">
        <f t="shared" si="0"/>
        <v>184</v>
      </c>
      <c r="W32" s="109">
        <v>89</v>
      </c>
      <c r="X32" s="55"/>
      <c r="Y32" s="55"/>
    </row>
    <row r="33" spans="1:51" s="3" customFormat="1" ht="15" customHeight="1">
      <c r="A33" s="55"/>
      <c r="B33" s="323" t="s">
        <v>109</v>
      </c>
      <c r="C33" s="323"/>
      <c r="D33" s="323"/>
      <c r="E33" s="323"/>
      <c r="F33" s="323"/>
      <c r="G33" s="323"/>
      <c r="H33" s="323"/>
      <c r="I33" s="102">
        <v>75</v>
      </c>
      <c r="J33" s="61">
        <v>73</v>
      </c>
      <c r="K33" s="80">
        <f t="shared" si="1"/>
        <v>148</v>
      </c>
      <c r="L33" s="61">
        <v>67</v>
      </c>
      <c r="M33" s="325" t="s">
        <v>110</v>
      </c>
      <c r="N33" s="325"/>
      <c r="O33" s="325"/>
      <c r="P33" s="325"/>
      <c r="Q33" s="325"/>
      <c r="R33" s="325"/>
      <c r="S33" s="325"/>
      <c r="T33" s="102">
        <v>127</v>
      </c>
      <c r="U33" s="61">
        <v>114</v>
      </c>
      <c r="V33" s="80">
        <f t="shared" si="0"/>
        <v>241</v>
      </c>
      <c r="W33" s="109">
        <v>95</v>
      </c>
      <c r="X33" s="55"/>
      <c r="Y33" s="55"/>
    </row>
    <row r="34" spans="1:51" s="3" customFormat="1" ht="15" customHeight="1">
      <c r="A34" s="17"/>
      <c r="B34" s="326" t="s">
        <v>111</v>
      </c>
      <c r="C34" s="326"/>
      <c r="D34" s="326"/>
      <c r="E34" s="326"/>
      <c r="F34" s="326"/>
      <c r="G34" s="326"/>
      <c r="H34" s="326"/>
      <c r="I34" s="102">
        <v>372</v>
      </c>
      <c r="J34" s="61">
        <v>350</v>
      </c>
      <c r="K34" s="80">
        <f t="shared" si="1"/>
        <v>722</v>
      </c>
      <c r="L34" s="61">
        <v>342</v>
      </c>
      <c r="M34" s="325" t="s">
        <v>112</v>
      </c>
      <c r="N34" s="325"/>
      <c r="O34" s="325"/>
      <c r="P34" s="325"/>
      <c r="Q34" s="325"/>
      <c r="R34" s="325"/>
      <c r="S34" s="325"/>
      <c r="T34" s="102">
        <v>109</v>
      </c>
      <c r="U34" s="61">
        <v>133</v>
      </c>
      <c r="V34" s="80">
        <f t="shared" si="0"/>
        <v>242</v>
      </c>
      <c r="W34" s="109">
        <v>106</v>
      </c>
      <c r="X34" s="55"/>
      <c r="Y34" s="55"/>
    </row>
    <row r="35" spans="1:51" ht="15" customHeight="1">
      <c r="A35" s="17"/>
      <c r="B35" s="326" t="s">
        <v>113</v>
      </c>
      <c r="C35" s="326"/>
      <c r="D35" s="326"/>
      <c r="E35" s="326"/>
      <c r="F35" s="326"/>
      <c r="G35" s="326"/>
      <c r="H35" s="326"/>
      <c r="I35" s="102">
        <v>36</v>
      </c>
      <c r="J35" s="61">
        <v>31</v>
      </c>
      <c r="K35" s="80">
        <f t="shared" si="1"/>
        <v>67</v>
      </c>
      <c r="L35" s="61">
        <v>39</v>
      </c>
      <c r="M35" s="325" t="s">
        <v>114</v>
      </c>
      <c r="N35" s="325"/>
      <c r="O35" s="325"/>
      <c r="P35" s="325"/>
      <c r="Q35" s="325"/>
      <c r="R35" s="325"/>
      <c r="S35" s="325"/>
      <c r="T35" s="102">
        <v>75</v>
      </c>
      <c r="U35" s="61">
        <v>91</v>
      </c>
      <c r="V35" s="80">
        <f t="shared" si="0"/>
        <v>166</v>
      </c>
      <c r="W35" s="109">
        <v>78</v>
      </c>
      <c r="X35" s="17"/>
      <c r="Y35" s="17"/>
    </row>
    <row r="36" spans="1:51" ht="15" customHeight="1">
      <c r="A36" s="17"/>
      <c r="B36" s="323" t="s">
        <v>115</v>
      </c>
      <c r="C36" s="323"/>
      <c r="D36" s="323"/>
      <c r="E36" s="323"/>
      <c r="F36" s="323"/>
      <c r="G36" s="323"/>
      <c r="H36" s="323"/>
      <c r="I36" s="102">
        <v>296</v>
      </c>
      <c r="J36" s="61">
        <v>293</v>
      </c>
      <c r="K36" s="80">
        <f t="shared" si="1"/>
        <v>589</v>
      </c>
      <c r="L36" s="61">
        <v>285</v>
      </c>
      <c r="M36" s="325" t="s">
        <v>116</v>
      </c>
      <c r="N36" s="325"/>
      <c r="O36" s="325"/>
      <c r="P36" s="325"/>
      <c r="Q36" s="325"/>
      <c r="R36" s="325"/>
      <c r="S36" s="325"/>
      <c r="T36" s="102">
        <v>182</v>
      </c>
      <c r="U36" s="61">
        <v>186</v>
      </c>
      <c r="V36" s="80">
        <f t="shared" si="0"/>
        <v>368</v>
      </c>
      <c r="W36" s="109">
        <v>128</v>
      </c>
      <c r="X36" s="17"/>
      <c r="Y36" s="17"/>
    </row>
    <row r="37" spans="1:51" ht="15" customHeight="1">
      <c r="A37" s="17"/>
      <c r="B37" s="326" t="s">
        <v>117</v>
      </c>
      <c r="C37" s="326"/>
      <c r="D37" s="326"/>
      <c r="E37" s="326"/>
      <c r="F37" s="326"/>
      <c r="G37" s="326"/>
      <c r="H37" s="326"/>
      <c r="I37" s="102">
        <v>219</v>
      </c>
      <c r="J37" s="61">
        <v>242</v>
      </c>
      <c r="K37" s="80">
        <f t="shared" si="1"/>
        <v>461</v>
      </c>
      <c r="L37" s="61">
        <v>197</v>
      </c>
      <c r="M37" s="325" t="s">
        <v>118</v>
      </c>
      <c r="N37" s="325"/>
      <c r="O37" s="325"/>
      <c r="P37" s="325"/>
      <c r="Q37" s="325"/>
      <c r="R37" s="325"/>
      <c r="S37" s="325"/>
      <c r="T37" s="102">
        <v>176</v>
      </c>
      <c r="U37" s="61">
        <v>186</v>
      </c>
      <c r="V37" s="80">
        <f t="shared" si="0"/>
        <v>362</v>
      </c>
      <c r="W37" s="109">
        <v>165</v>
      </c>
      <c r="X37" s="17"/>
      <c r="Y37" s="17"/>
    </row>
    <row r="38" spans="1:51" ht="15" customHeight="1">
      <c r="A38" s="17"/>
      <c r="B38" s="323" t="s">
        <v>119</v>
      </c>
      <c r="C38" s="323"/>
      <c r="D38" s="323"/>
      <c r="E38" s="323"/>
      <c r="F38" s="323"/>
      <c r="G38" s="323"/>
      <c r="H38" s="323"/>
      <c r="I38" s="102">
        <v>81</v>
      </c>
      <c r="J38" s="61">
        <v>107</v>
      </c>
      <c r="K38" s="80">
        <f t="shared" si="1"/>
        <v>188</v>
      </c>
      <c r="L38" s="61">
        <v>76</v>
      </c>
      <c r="M38" s="324" t="s">
        <v>120</v>
      </c>
      <c r="N38" s="324"/>
      <c r="O38" s="324"/>
      <c r="P38" s="324"/>
      <c r="Q38" s="324"/>
      <c r="R38" s="324"/>
      <c r="S38" s="324"/>
      <c r="T38" s="102">
        <v>87</v>
      </c>
      <c r="U38" s="61">
        <v>114</v>
      </c>
      <c r="V38" s="80">
        <f t="shared" si="0"/>
        <v>201</v>
      </c>
      <c r="W38" s="109">
        <v>113</v>
      </c>
      <c r="X38" s="17"/>
      <c r="Y38" s="17"/>
    </row>
    <row r="39" spans="1:51" ht="15" customHeight="1">
      <c r="A39" s="17"/>
      <c r="B39" s="323" t="s">
        <v>121</v>
      </c>
      <c r="C39" s="323"/>
      <c r="D39" s="323"/>
      <c r="E39" s="323"/>
      <c r="F39" s="323"/>
      <c r="G39" s="323"/>
      <c r="H39" s="323"/>
      <c r="I39" s="102">
        <v>9</v>
      </c>
      <c r="J39" s="61">
        <v>11</v>
      </c>
      <c r="K39" s="80">
        <f t="shared" si="1"/>
        <v>20</v>
      </c>
      <c r="L39" s="61">
        <v>10</v>
      </c>
      <c r="M39" s="324" t="s">
        <v>122</v>
      </c>
      <c r="N39" s="324"/>
      <c r="O39" s="324"/>
      <c r="P39" s="324"/>
      <c r="Q39" s="324"/>
      <c r="R39" s="324"/>
      <c r="S39" s="324"/>
      <c r="T39" s="102">
        <v>160</v>
      </c>
      <c r="U39" s="61">
        <v>159</v>
      </c>
      <c r="V39" s="80">
        <f t="shared" si="0"/>
        <v>319</v>
      </c>
      <c r="W39" s="109">
        <v>150</v>
      </c>
      <c r="X39" s="17"/>
      <c r="Y39" s="17"/>
    </row>
    <row r="40" spans="1:51" ht="15" customHeight="1">
      <c r="A40" s="17"/>
      <c r="B40" s="323" t="s">
        <v>123</v>
      </c>
      <c r="C40" s="323"/>
      <c r="D40" s="323"/>
      <c r="E40" s="323"/>
      <c r="F40" s="323"/>
      <c r="G40" s="323"/>
      <c r="H40" s="323"/>
      <c r="I40" s="102">
        <v>13</v>
      </c>
      <c r="J40" s="61">
        <v>17</v>
      </c>
      <c r="K40" s="80">
        <f t="shared" si="1"/>
        <v>30</v>
      </c>
      <c r="L40" s="61">
        <v>15</v>
      </c>
      <c r="M40" s="324" t="s">
        <v>124</v>
      </c>
      <c r="N40" s="324"/>
      <c r="O40" s="324"/>
      <c r="P40" s="324"/>
      <c r="Q40" s="324"/>
      <c r="R40" s="324"/>
      <c r="S40" s="324"/>
      <c r="T40" s="102">
        <v>126</v>
      </c>
      <c r="U40" s="61">
        <v>109</v>
      </c>
      <c r="V40" s="80">
        <f t="shared" si="0"/>
        <v>235</v>
      </c>
      <c r="W40" s="109">
        <v>114</v>
      </c>
      <c r="X40" s="17"/>
      <c r="Y40" s="17"/>
    </row>
    <row r="41" spans="1:51" ht="15" customHeight="1">
      <c r="A41" s="17"/>
      <c r="B41" s="323" t="s">
        <v>125</v>
      </c>
      <c r="C41" s="323"/>
      <c r="D41" s="323"/>
      <c r="E41" s="323"/>
      <c r="F41" s="323"/>
      <c r="G41" s="323"/>
      <c r="H41" s="323"/>
      <c r="I41" s="102">
        <v>100</v>
      </c>
      <c r="J41" s="61">
        <v>97</v>
      </c>
      <c r="K41" s="80">
        <f t="shared" si="1"/>
        <v>197</v>
      </c>
      <c r="L41" s="61">
        <v>104</v>
      </c>
      <c r="M41" s="324" t="s">
        <v>126</v>
      </c>
      <c r="N41" s="324"/>
      <c r="O41" s="324"/>
      <c r="P41" s="324"/>
      <c r="Q41" s="324"/>
      <c r="R41" s="324"/>
      <c r="S41" s="324"/>
      <c r="T41" s="102">
        <v>78</v>
      </c>
      <c r="U41" s="61">
        <v>88</v>
      </c>
      <c r="V41" s="80">
        <f t="shared" si="0"/>
        <v>166</v>
      </c>
      <c r="W41" s="109">
        <v>79</v>
      </c>
      <c r="X41" s="17"/>
      <c r="Y41" s="17"/>
    </row>
    <row r="42" spans="1:51" ht="15" customHeight="1">
      <c r="A42" s="17"/>
      <c r="B42" s="323" t="s">
        <v>127</v>
      </c>
      <c r="C42" s="323"/>
      <c r="D42" s="323"/>
      <c r="E42" s="323"/>
      <c r="F42" s="323"/>
      <c r="G42" s="323"/>
      <c r="H42" s="323"/>
      <c r="I42" s="102">
        <v>45</v>
      </c>
      <c r="J42" s="61">
        <v>42</v>
      </c>
      <c r="K42" s="80">
        <f t="shared" si="1"/>
        <v>87</v>
      </c>
      <c r="L42" s="61">
        <v>42</v>
      </c>
      <c r="M42" s="325" t="s">
        <v>128</v>
      </c>
      <c r="N42" s="325"/>
      <c r="O42" s="325"/>
      <c r="P42" s="325"/>
      <c r="Q42" s="325"/>
      <c r="R42" s="325"/>
      <c r="S42" s="325"/>
      <c r="T42" s="102">
        <v>121</v>
      </c>
      <c r="U42" s="61">
        <v>127</v>
      </c>
      <c r="V42" s="80">
        <f t="shared" si="0"/>
        <v>248</v>
      </c>
      <c r="W42" s="109">
        <v>118</v>
      </c>
      <c r="X42" s="17"/>
      <c r="Y42" s="17"/>
    </row>
    <row r="43" spans="1:51" ht="15" customHeight="1">
      <c r="A43" s="17"/>
      <c r="B43" s="160" t="s">
        <v>129</v>
      </c>
      <c r="C43" s="160"/>
      <c r="D43" s="160"/>
      <c r="E43" s="160"/>
      <c r="F43" s="160"/>
      <c r="G43" s="160"/>
      <c r="H43" s="160"/>
      <c r="I43" s="100">
        <v>63</v>
      </c>
      <c r="J43" s="100">
        <v>71</v>
      </c>
      <c r="K43" s="86">
        <f t="shared" si="1"/>
        <v>134</v>
      </c>
      <c r="L43" s="100">
        <v>56</v>
      </c>
      <c r="M43" s="322" t="s">
        <v>130</v>
      </c>
      <c r="N43" s="322"/>
      <c r="O43" s="322"/>
      <c r="P43" s="322"/>
      <c r="Q43" s="322"/>
      <c r="R43" s="322"/>
      <c r="S43" s="322"/>
      <c r="T43" s="100">
        <v>159</v>
      </c>
      <c r="U43" s="100">
        <v>198</v>
      </c>
      <c r="V43" s="86">
        <f t="shared" si="0"/>
        <v>357</v>
      </c>
      <c r="W43" s="110">
        <v>168</v>
      </c>
      <c r="X43" s="17"/>
      <c r="Y43" s="17"/>
    </row>
    <row r="44" spans="1:51" ht="15" customHeight="1">
      <c r="A44" s="17"/>
      <c r="B44" s="55"/>
      <c r="C44" s="320"/>
      <c r="D44" s="320"/>
      <c r="E44" s="320"/>
      <c r="F44" s="320"/>
      <c r="G44" s="320"/>
      <c r="H44" s="320"/>
      <c r="I44" s="320"/>
      <c r="J44" s="87"/>
      <c r="K44" s="88"/>
      <c r="L44" s="89"/>
      <c r="M44" s="70"/>
      <c r="N44" s="321"/>
      <c r="O44" s="321"/>
      <c r="P44" s="321"/>
      <c r="Q44" s="321"/>
      <c r="R44" s="321"/>
      <c r="S44" s="321"/>
      <c r="T44" s="321"/>
      <c r="U44" s="90"/>
      <c r="V44" s="88"/>
      <c r="W44" s="61"/>
      <c r="X44" s="17"/>
      <c r="Y44" s="17"/>
    </row>
    <row r="45" spans="1:51" ht="18.75" customHeight="1">
      <c r="A45" s="17"/>
      <c r="B45" s="17"/>
      <c r="C45" s="17"/>
      <c r="D45" s="17"/>
      <c r="E45" s="17"/>
      <c r="F45" s="17"/>
      <c r="G45" s="17"/>
      <c r="H45" s="17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17"/>
      <c r="Y45" s="17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</row>
    <row r="46" spans="1:51" ht="15" customHeight="1">
      <c r="A46" s="17"/>
      <c r="B46" s="17"/>
      <c r="C46" s="17"/>
      <c r="D46" s="17"/>
      <c r="E46" s="17"/>
      <c r="F46" s="17"/>
      <c r="G46" s="17"/>
      <c r="H46" s="17"/>
      <c r="I46" s="91"/>
      <c r="J46" s="91"/>
      <c r="K46" s="91"/>
      <c r="L46" s="91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17"/>
      <c r="Y46" s="17"/>
    </row>
  </sheetData>
  <mergeCells count="79">
    <mergeCell ref="A4:W4"/>
    <mergeCell ref="I6:K6"/>
    <mergeCell ref="T6:V6"/>
    <mergeCell ref="M5:W5"/>
    <mergeCell ref="M8:S8"/>
    <mergeCell ref="L6:L7"/>
    <mergeCell ref="W6:W7"/>
    <mergeCell ref="B6:H7"/>
    <mergeCell ref="M6:S7"/>
    <mergeCell ref="M9:S9"/>
    <mergeCell ref="M10:S10"/>
    <mergeCell ref="B12:H12"/>
    <mergeCell ref="M12:S12"/>
    <mergeCell ref="B11:H11"/>
    <mergeCell ref="M11:S11"/>
    <mergeCell ref="B8:H10"/>
    <mergeCell ref="B14:H14"/>
    <mergeCell ref="M14:S14"/>
    <mergeCell ref="B13:H13"/>
    <mergeCell ref="M13:S13"/>
    <mergeCell ref="B15:H15"/>
    <mergeCell ref="M15:S15"/>
    <mergeCell ref="M16:S16"/>
    <mergeCell ref="M17:S17"/>
    <mergeCell ref="B19:H19"/>
    <mergeCell ref="M19:S19"/>
    <mergeCell ref="B18:H18"/>
    <mergeCell ref="M18:S18"/>
    <mergeCell ref="B16:H17"/>
    <mergeCell ref="B21:H21"/>
    <mergeCell ref="M21:S21"/>
    <mergeCell ref="B20:H20"/>
    <mergeCell ref="M20:S20"/>
    <mergeCell ref="B23:H23"/>
    <mergeCell ref="M23:S23"/>
    <mergeCell ref="B22:H22"/>
    <mergeCell ref="M22:S22"/>
    <mergeCell ref="B25:H25"/>
    <mergeCell ref="M25:S25"/>
    <mergeCell ref="B24:H24"/>
    <mergeCell ref="M24:S24"/>
    <mergeCell ref="B27:H27"/>
    <mergeCell ref="M27:S27"/>
    <mergeCell ref="B26:H26"/>
    <mergeCell ref="M26:S26"/>
    <mergeCell ref="B29:H29"/>
    <mergeCell ref="M29:S29"/>
    <mergeCell ref="B28:H28"/>
    <mergeCell ref="M28:S28"/>
    <mergeCell ref="B31:H31"/>
    <mergeCell ref="M31:S31"/>
    <mergeCell ref="B30:H30"/>
    <mergeCell ref="M30:S30"/>
    <mergeCell ref="B33:H33"/>
    <mergeCell ref="M33:S33"/>
    <mergeCell ref="B32:H32"/>
    <mergeCell ref="M32:S32"/>
    <mergeCell ref="B35:H35"/>
    <mergeCell ref="M35:S35"/>
    <mergeCell ref="B34:H34"/>
    <mergeCell ref="M34:S34"/>
    <mergeCell ref="B36:H36"/>
    <mergeCell ref="M36:S36"/>
    <mergeCell ref="B39:H39"/>
    <mergeCell ref="M39:S39"/>
    <mergeCell ref="B38:H38"/>
    <mergeCell ref="M38:S38"/>
    <mergeCell ref="B40:H40"/>
    <mergeCell ref="M40:S40"/>
    <mergeCell ref="B42:H42"/>
    <mergeCell ref="M42:S42"/>
    <mergeCell ref="B37:H37"/>
    <mergeCell ref="M37:S37"/>
    <mergeCell ref="C44:I44"/>
    <mergeCell ref="N44:T44"/>
    <mergeCell ref="B43:H43"/>
    <mergeCell ref="M43:S43"/>
    <mergeCell ref="B41:H41"/>
    <mergeCell ref="M41:S41"/>
  </mergeCells>
  <phoneticPr fontId="30"/>
  <pageMargins left="0.75138888888888899" right="0.75138888888888899" top="0.78680555555555598" bottom="0.78680555555555598" header="0.51041666666666696" footer="0"/>
  <pageSetup paperSize="9" scale="96" firstPageNumber="4" pageOrder="overThenDown" orientation="portrait" useFirstPageNumber="1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5"/>
  <sheetViews>
    <sheetView view="pageBreakPreview" zoomScaleNormal="100" zoomScaleSheetLayoutView="100" workbookViewId="0"/>
  </sheetViews>
  <sheetFormatPr defaultColWidth="1.875" defaultRowHeight="12"/>
  <cols>
    <col min="1" max="1" width="1.875" style="60" customWidth="1"/>
    <col min="2" max="8" width="1.875" style="60"/>
    <col min="9" max="12" width="7.625" style="94" customWidth="1"/>
    <col min="13" max="19" width="1.875" style="94"/>
    <col min="20" max="23" width="7.625" style="94" customWidth="1"/>
    <col min="24" max="16384" width="1.875" style="60"/>
  </cols>
  <sheetData>
    <row r="1" spans="1:25">
      <c r="A1" s="59"/>
      <c r="B1" s="59"/>
      <c r="C1" s="59"/>
      <c r="D1" s="59"/>
      <c r="E1" s="59"/>
      <c r="F1" s="59"/>
      <c r="G1" s="59"/>
      <c r="H1" s="59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59"/>
    </row>
    <row r="2" spans="1:25">
      <c r="A2" s="332" t="s">
        <v>131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59"/>
    </row>
    <row r="3" spans="1:25" ht="13.5" customHeight="1">
      <c r="A3" s="55"/>
      <c r="B3" s="55"/>
      <c r="C3" s="55"/>
      <c r="D3" s="55"/>
      <c r="E3" s="55"/>
      <c r="F3" s="55"/>
      <c r="G3" s="55"/>
      <c r="H3" s="55"/>
      <c r="I3" s="70"/>
      <c r="J3" s="70"/>
      <c r="K3" s="71"/>
      <c r="L3" s="70"/>
      <c r="M3" s="334" t="s">
        <v>463</v>
      </c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59"/>
    </row>
    <row r="4" spans="1:25" ht="15" customHeight="1">
      <c r="A4" s="55"/>
      <c r="B4" s="206" t="s">
        <v>65</v>
      </c>
      <c r="C4" s="206"/>
      <c r="D4" s="206"/>
      <c r="E4" s="206"/>
      <c r="F4" s="206"/>
      <c r="G4" s="206"/>
      <c r="H4" s="206"/>
      <c r="I4" s="333" t="s">
        <v>5</v>
      </c>
      <c r="J4" s="333"/>
      <c r="K4" s="333"/>
      <c r="L4" s="336" t="s">
        <v>4</v>
      </c>
      <c r="M4" s="339" t="s">
        <v>65</v>
      </c>
      <c r="N4" s="339"/>
      <c r="O4" s="339"/>
      <c r="P4" s="339"/>
      <c r="Q4" s="339"/>
      <c r="R4" s="339"/>
      <c r="S4" s="339"/>
      <c r="T4" s="333" t="s">
        <v>5</v>
      </c>
      <c r="U4" s="333"/>
      <c r="V4" s="333"/>
      <c r="W4" s="336" t="s">
        <v>4</v>
      </c>
      <c r="X4" s="59"/>
    </row>
    <row r="5" spans="1:25" ht="15" customHeight="1">
      <c r="A5" s="55"/>
      <c r="B5" s="338"/>
      <c r="C5" s="338"/>
      <c r="D5" s="338"/>
      <c r="E5" s="338"/>
      <c r="F5" s="338"/>
      <c r="G5" s="338"/>
      <c r="H5" s="338"/>
      <c r="I5" s="93" t="s">
        <v>8</v>
      </c>
      <c r="J5" s="93" t="s">
        <v>9</v>
      </c>
      <c r="K5" s="93" t="s">
        <v>132</v>
      </c>
      <c r="L5" s="337"/>
      <c r="M5" s="335"/>
      <c r="N5" s="335"/>
      <c r="O5" s="335"/>
      <c r="P5" s="335"/>
      <c r="Q5" s="335"/>
      <c r="R5" s="335"/>
      <c r="S5" s="335"/>
      <c r="T5" s="93" t="s">
        <v>8</v>
      </c>
      <c r="U5" s="93" t="s">
        <v>9</v>
      </c>
      <c r="V5" s="93" t="s">
        <v>132</v>
      </c>
      <c r="W5" s="337"/>
      <c r="X5" s="59"/>
    </row>
    <row r="6" spans="1:25" ht="15" customHeight="1">
      <c r="A6" s="59"/>
      <c r="B6" s="352" t="s">
        <v>133</v>
      </c>
      <c r="C6" s="353"/>
      <c r="D6" s="353"/>
      <c r="E6" s="353"/>
      <c r="F6" s="353"/>
      <c r="G6" s="353"/>
      <c r="H6" s="353"/>
      <c r="I6" s="105">
        <v>215</v>
      </c>
      <c r="J6" s="61">
        <v>202</v>
      </c>
      <c r="K6" s="80">
        <f t="shared" ref="K6:K53" si="0">SUM(I6:J6)</f>
        <v>417</v>
      </c>
      <c r="L6" s="105">
        <v>185</v>
      </c>
      <c r="M6" s="354" t="s">
        <v>134</v>
      </c>
      <c r="N6" s="354"/>
      <c r="O6" s="354"/>
      <c r="P6" s="354"/>
      <c r="Q6" s="354"/>
      <c r="R6" s="354"/>
      <c r="S6" s="354"/>
      <c r="T6" s="105">
        <v>92</v>
      </c>
      <c r="U6" s="61">
        <v>89</v>
      </c>
      <c r="V6" s="75">
        <f t="shared" ref="V6:V21" si="1">SUM(T6:U6)</f>
        <v>181</v>
      </c>
      <c r="W6" s="105">
        <v>98</v>
      </c>
      <c r="X6" s="59"/>
      <c r="Y6" s="57"/>
    </row>
    <row r="7" spans="1:25" ht="15" customHeight="1">
      <c r="A7" s="59"/>
      <c r="B7" s="342" t="s">
        <v>135</v>
      </c>
      <c r="C7" s="342"/>
      <c r="D7" s="342"/>
      <c r="E7" s="342"/>
      <c r="F7" s="342"/>
      <c r="G7" s="342"/>
      <c r="H7" s="342"/>
      <c r="I7" s="102">
        <v>210</v>
      </c>
      <c r="J7" s="61">
        <v>210</v>
      </c>
      <c r="K7" s="80">
        <f t="shared" si="0"/>
        <v>420</v>
      </c>
      <c r="L7" s="61">
        <v>188</v>
      </c>
      <c r="M7" s="341" t="s">
        <v>136</v>
      </c>
      <c r="N7" s="341"/>
      <c r="O7" s="341"/>
      <c r="P7" s="341"/>
      <c r="Q7" s="341"/>
      <c r="R7" s="341"/>
      <c r="S7" s="341"/>
      <c r="T7" s="102">
        <v>203</v>
      </c>
      <c r="U7" s="61">
        <v>220</v>
      </c>
      <c r="V7" s="80">
        <f t="shared" si="1"/>
        <v>423</v>
      </c>
      <c r="W7" s="102">
        <v>183</v>
      </c>
      <c r="X7" s="59"/>
      <c r="Y7" s="57"/>
    </row>
    <row r="8" spans="1:25" ht="15" customHeight="1">
      <c r="A8" s="59"/>
      <c r="B8" s="340" t="s">
        <v>137</v>
      </c>
      <c r="C8" s="340"/>
      <c r="D8" s="340"/>
      <c r="E8" s="340"/>
      <c r="F8" s="340"/>
      <c r="G8" s="340"/>
      <c r="H8" s="340"/>
      <c r="I8" s="102">
        <v>0</v>
      </c>
      <c r="J8" s="61">
        <v>0</v>
      </c>
      <c r="K8" s="80">
        <f t="shared" si="0"/>
        <v>0</v>
      </c>
      <c r="L8" s="61">
        <v>0</v>
      </c>
      <c r="M8" s="345" t="s">
        <v>138</v>
      </c>
      <c r="N8" s="345"/>
      <c r="O8" s="345"/>
      <c r="P8" s="345"/>
      <c r="Q8" s="345"/>
      <c r="R8" s="345"/>
      <c r="S8" s="345"/>
      <c r="T8" s="102">
        <v>164</v>
      </c>
      <c r="U8" s="61">
        <v>170</v>
      </c>
      <c r="V8" s="80">
        <f t="shared" si="1"/>
        <v>334</v>
      </c>
      <c r="W8" s="102">
        <v>152</v>
      </c>
      <c r="X8" s="59"/>
      <c r="Y8" s="57"/>
    </row>
    <row r="9" spans="1:25" ht="15" customHeight="1">
      <c r="A9" s="59"/>
      <c r="B9" s="342" t="s">
        <v>139</v>
      </c>
      <c r="C9" s="342"/>
      <c r="D9" s="342"/>
      <c r="E9" s="342"/>
      <c r="F9" s="342"/>
      <c r="G9" s="342"/>
      <c r="H9" s="342"/>
      <c r="I9" s="102">
        <v>148</v>
      </c>
      <c r="J9" s="61">
        <v>146</v>
      </c>
      <c r="K9" s="80">
        <f t="shared" si="0"/>
        <v>294</v>
      </c>
      <c r="L9" s="61">
        <v>144</v>
      </c>
      <c r="M9" s="345" t="s">
        <v>140</v>
      </c>
      <c r="N9" s="345"/>
      <c r="O9" s="345"/>
      <c r="P9" s="345"/>
      <c r="Q9" s="345"/>
      <c r="R9" s="345"/>
      <c r="S9" s="345"/>
      <c r="T9" s="102">
        <v>212</v>
      </c>
      <c r="U9" s="61">
        <v>223</v>
      </c>
      <c r="V9" s="80">
        <f t="shared" si="1"/>
        <v>435</v>
      </c>
      <c r="W9" s="102">
        <v>222</v>
      </c>
      <c r="X9" s="59"/>
      <c r="Y9" s="57"/>
    </row>
    <row r="10" spans="1:25" ht="15" customHeight="1">
      <c r="A10" s="59"/>
      <c r="B10" s="342" t="s">
        <v>141</v>
      </c>
      <c r="C10" s="342"/>
      <c r="D10" s="342"/>
      <c r="E10" s="342"/>
      <c r="F10" s="342"/>
      <c r="G10" s="342"/>
      <c r="H10" s="342"/>
      <c r="I10" s="102">
        <v>30</v>
      </c>
      <c r="J10" s="61">
        <v>27</v>
      </c>
      <c r="K10" s="80">
        <f t="shared" si="0"/>
        <v>57</v>
      </c>
      <c r="L10" s="61">
        <v>26</v>
      </c>
      <c r="M10" s="345" t="s">
        <v>142</v>
      </c>
      <c r="N10" s="345"/>
      <c r="O10" s="345"/>
      <c r="P10" s="345"/>
      <c r="Q10" s="345"/>
      <c r="R10" s="345"/>
      <c r="S10" s="345"/>
      <c r="T10" s="102">
        <v>226</v>
      </c>
      <c r="U10" s="61">
        <v>225</v>
      </c>
      <c r="V10" s="80">
        <f t="shared" si="1"/>
        <v>451</v>
      </c>
      <c r="W10" s="102">
        <v>189</v>
      </c>
      <c r="X10" s="59"/>
      <c r="Y10" s="57"/>
    </row>
    <row r="11" spans="1:25" ht="15" customHeight="1">
      <c r="A11" s="59"/>
      <c r="B11" s="342" t="s">
        <v>143</v>
      </c>
      <c r="C11" s="342"/>
      <c r="D11" s="342"/>
      <c r="E11" s="342"/>
      <c r="F11" s="342"/>
      <c r="G11" s="342"/>
      <c r="H11" s="342"/>
      <c r="I11" s="102">
        <v>37</v>
      </c>
      <c r="J11" s="61">
        <v>40</v>
      </c>
      <c r="K11" s="80">
        <f t="shared" si="0"/>
        <v>77</v>
      </c>
      <c r="L11" s="61">
        <v>42</v>
      </c>
      <c r="M11" s="345" t="s">
        <v>144</v>
      </c>
      <c r="N11" s="345"/>
      <c r="O11" s="345"/>
      <c r="P11" s="345"/>
      <c r="Q11" s="345"/>
      <c r="R11" s="345"/>
      <c r="S11" s="345"/>
      <c r="T11" s="102">
        <v>274</v>
      </c>
      <c r="U11" s="61">
        <v>255</v>
      </c>
      <c r="V11" s="80">
        <f t="shared" si="1"/>
        <v>529</v>
      </c>
      <c r="W11" s="102">
        <v>234</v>
      </c>
      <c r="X11" s="59"/>
      <c r="Y11" s="57"/>
    </row>
    <row r="12" spans="1:25" ht="15" customHeight="1">
      <c r="A12" s="59"/>
      <c r="B12" s="342" t="s">
        <v>145</v>
      </c>
      <c r="C12" s="342"/>
      <c r="D12" s="342"/>
      <c r="E12" s="342"/>
      <c r="F12" s="342"/>
      <c r="G12" s="342"/>
      <c r="H12" s="342"/>
      <c r="I12" s="102">
        <v>39</v>
      </c>
      <c r="J12" s="61">
        <v>50</v>
      </c>
      <c r="K12" s="80">
        <f t="shared" si="0"/>
        <v>89</v>
      </c>
      <c r="L12" s="61">
        <v>41</v>
      </c>
      <c r="M12" s="345" t="s">
        <v>146</v>
      </c>
      <c r="N12" s="345"/>
      <c r="O12" s="345"/>
      <c r="P12" s="345"/>
      <c r="Q12" s="345"/>
      <c r="R12" s="345"/>
      <c r="S12" s="345"/>
      <c r="T12" s="102">
        <v>142</v>
      </c>
      <c r="U12" s="61">
        <v>152</v>
      </c>
      <c r="V12" s="80">
        <f t="shared" si="1"/>
        <v>294</v>
      </c>
      <c r="W12" s="102">
        <v>130</v>
      </c>
      <c r="X12" s="59"/>
      <c r="Y12" s="57"/>
    </row>
    <row r="13" spans="1:25" ht="15" customHeight="1">
      <c r="A13" s="59"/>
      <c r="B13" s="342" t="s">
        <v>147</v>
      </c>
      <c r="C13" s="342"/>
      <c r="D13" s="342"/>
      <c r="E13" s="342"/>
      <c r="F13" s="342"/>
      <c r="G13" s="342"/>
      <c r="H13" s="342"/>
      <c r="I13" s="102">
        <v>49</v>
      </c>
      <c r="J13" s="61">
        <v>46</v>
      </c>
      <c r="K13" s="80">
        <f t="shared" si="0"/>
        <v>95</v>
      </c>
      <c r="L13" s="61">
        <v>40</v>
      </c>
      <c r="M13" s="345" t="s">
        <v>148</v>
      </c>
      <c r="N13" s="345"/>
      <c r="O13" s="345"/>
      <c r="P13" s="345"/>
      <c r="Q13" s="345"/>
      <c r="R13" s="345"/>
      <c r="S13" s="345"/>
      <c r="T13" s="102">
        <v>99</v>
      </c>
      <c r="U13" s="61">
        <v>103</v>
      </c>
      <c r="V13" s="80">
        <f t="shared" si="1"/>
        <v>202</v>
      </c>
      <c r="W13" s="102">
        <v>84</v>
      </c>
      <c r="X13" s="59"/>
      <c r="Y13" s="57"/>
    </row>
    <row r="14" spans="1:25" ht="15" customHeight="1">
      <c r="A14" s="59"/>
      <c r="B14" s="342" t="s">
        <v>149</v>
      </c>
      <c r="C14" s="342"/>
      <c r="D14" s="342"/>
      <c r="E14" s="342"/>
      <c r="F14" s="342"/>
      <c r="G14" s="342"/>
      <c r="H14" s="342"/>
      <c r="I14" s="102">
        <v>36</v>
      </c>
      <c r="J14" s="61">
        <v>44</v>
      </c>
      <c r="K14" s="80">
        <f t="shared" si="0"/>
        <v>80</v>
      </c>
      <c r="L14" s="61">
        <v>40</v>
      </c>
      <c r="M14" s="345" t="s">
        <v>441</v>
      </c>
      <c r="N14" s="345"/>
      <c r="O14" s="345"/>
      <c r="P14" s="345"/>
      <c r="Q14" s="345"/>
      <c r="R14" s="345"/>
      <c r="S14" s="345"/>
      <c r="T14" s="102">
        <v>63</v>
      </c>
      <c r="U14" s="61">
        <v>78</v>
      </c>
      <c r="V14" s="80">
        <f t="shared" si="1"/>
        <v>141</v>
      </c>
      <c r="W14" s="102">
        <v>69</v>
      </c>
      <c r="X14" s="59"/>
      <c r="Y14" s="57"/>
    </row>
    <row r="15" spans="1:25" ht="15" customHeight="1">
      <c r="A15" s="59"/>
      <c r="B15" s="342" t="s">
        <v>150</v>
      </c>
      <c r="C15" s="342"/>
      <c r="D15" s="342"/>
      <c r="E15" s="342"/>
      <c r="F15" s="342"/>
      <c r="G15" s="342"/>
      <c r="H15" s="342"/>
      <c r="I15" s="102">
        <v>33</v>
      </c>
      <c r="J15" s="61">
        <v>40</v>
      </c>
      <c r="K15" s="80">
        <f t="shared" si="0"/>
        <v>73</v>
      </c>
      <c r="L15" s="61">
        <v>31</v>
      </c>
      <c r="M15" s="345" t="s">
        <v>442</v>
      </c>
      <c r="N15" s="345"/>
      <c r="O15" s="345"/>
      <c r="P15" s="345"/>
      <c r="Q15" s="345"/>
      <c r="R15" s="345"/>
      <c r="S15" s="345"/>
      <c r="T15" s="102">
        <v>78</v>
      </c>
      <c r="U15" s="61">
        <v>102</v>
      </c>
      <c r="V15" s="80">
        <f t="shared" si="1"/>
        <v>180</v>
      </c>
      <c r="W15" s="102">
        <v>78</v>
      </c>
      <c r="X15" s="59"/>
      <c r="Y15" s="57"/>
    </row>
    <row r="16" spans="1:25" ht="15" customHeight="1">
      <c r="A16" s="59"/>
      <c r="B16" s="342" t="s">
        <v>151</v>
      </c>
      <c r="C16" s="342"/>
      <c r="D16" s="342"/>
      <c r="E16" s="342"/>
      <c r="F16" s="342"/>
      <c r="G16" s="342"/>
      <c r="H16" s="342"/>
      <c r="I16" s="102">
        <v>50</v>
      </c>
      <c r="J16" s="61">
        <v>59</v>
      </c>
      <c r="K16" s="80">
        <f t="shared" si="0"/>
        <v>109</v>
      </c>
      <c r="L16" s="61">
        <v>46</v>
      </c>
      <c r="M16" s="345" t="s">
        <v>443</v>
      </c>
      <c r="N16" s="345"/>
      <c r="O16" s="345"/>
      <c r="P16" s="345"/>
      <c r="Q16" s="345"/>
      <c r="R16" s="345"/>
      <c r="S16" s="345"/>
      <c r="T16" s="102">
        <v>57</v>
      </c>
      <c r="U16" s="61">
        <v>70</v>
      </c>
      <c r="V16" s="80">
        <f t="shared" si="1"/>
        <v>127</v>
      </c>
      <c r="W16" s="102">
        <v>52</v>
      </c>
      <c r="X16" s="59"/>
      <c r="Y16" s="57"/>
    </row>
    <row r="17" spans="1:25" ht="15" customHeight="1">
      <c r="A17" s="59"/>
      <c r="B17" s="340" t="s">
        <v>152</v>
      </c>
      <c r="C17" s="340"/>
      <c r="D17" s="340"/>
      <c r="E17" s="340"/>
      <c r="F17" s="340"/>
      <c r="G17" s="340"/>
      <c r="H17" s="340"/>
      <c r="I17" s="102">
        <v>37</v>
      </c>
      <c r="J17" s="61">
        <v>42</v>
      </c>
      <c r="K17" s="80">
        <f t="shared" si="0"/>
        <v>79</v>
      </c>
      <c r="L17" s="61">
        <v>33</v>
      </c>
      <c r="M17" s="345" t="s">
        <v>444</v>
      </c>
      <c r="N17" s="345"/>
      <c r="O17" s="345"/>
      <c r="P17" s="345"/>
      <c r="Q17" s="345"/>
      <c r="R17" s="345"/>
      <c r="S17" s="345"/>
      <c r="T17" s="102">
        <v>90</v>
      </c>
      <c r="U17" s="61">
        <v>89</v>
      </c>
      <c r="V17" s="80">
        <f t="shared" si="1"/>
        <v>179</v>
      </c>
      <c r="W17" s="102">
        <v>71</v>
      </c>
      <c r="X17" s="59"/>
      <c r="Y17" s="57"/>
    </row>
    <row r="18" spans="1:25" ht="15" customHeight="1">
      <c r="A18" s="59"/>
      <c r="B18" s="342" t="s">
        <v>153</v>
      </c>
      <c r="C18" s="342"/>
      <c r="D18" s="342"/>
      <c r="E18" s="342"/>
      <c r="F18" s="342"/>
      <c r="G18" s="342"/>
      <c r="H18" s="342"/>
      <c r="I18" s="102">
        <v>73</v>
      </c>
      <c r="J18" s="61">
        <v>70</v>
      </c>
      <c r="K18" s="80">
        <f t="shared" si="0"/>
        <v>143</v>
      </c>
      <c r="L18" s="61">
        <v>76</v>
      </c>
      <c r="M18" s="351" t="s">
        <v>154</v>
      </c>
      <c r="N18" s="351"/>
      <c r="O18" s="351"/>
      <c r="P18" s="351"/>
      <c r="Q18" s="351"/>
      <c r="R18" s="351"/>
      <c r="S18" s="351"/>
      <c r="T18" s="102">
        <v>0</v>
      </c>
      <c r="U18" s="61">
        <v>0</v>
      </c>
      <c r="V18" s="80">
        <f t="shared" si="1"/>
        <v>0</v>
      </c>
      <c r="W18" s="102">
        <v>0</v>
      </c>
      <c r="X18" s="59"/>
      <c r="Y18" s="57"/>
    </row>
    <row r="19" spans="1:25" ht="15" customHeight="1">
      <c r="A19" s="59"/>
      <c r="B19" s="342" t="s">
        <v>155</v>
      </c>
      <c r="C19" s="342"/>
      <c r="D19" s="342"/>
      <c r="E19" s="342"/>
      <c r="F19" s="342"/>
      <c r="G19" s="342"/>
      <c r="H19" s="342"/>
      <c r="I19" s="102">
        <v>55</v>
      </c>
      <c r="J19" s="61">
        <v>70</v>
      </c>
      <c r="K19" s="80">
        <f t="shared" si="0"/>
        <v>125</v>
      </c>
      <c r="L19" s="61">
        <v>59</v>
      </c>
      <c r="M19" s="341" t="s">
        <v>156</v>
      </c>
      <c r="N19" s="341"/>
      <c r="O19" s="341"/>
      <c r="P19" s="341"/>
      <c r="Q19" s="341"/>
      <c r="R19" s="341"/>
      <c r="S19" s="341"/>
      <c r="T19" s="102">
        <v>38</v>
      </c>
      <c r="U19" s="61">
        <v>0</v>
      </c>
      <c r="V19" s="80">
        <f t="shared" si="1"/>
        <v>38</v>
      </c>
      <c r="W19" s="102">
        <v>38</v>
      </c>
      <c r="X19" s="59"/>
      <c r="Y19" s="57"/>
    </row>
    <row r="20" spans="1:25" ht="15" customHeight="1">
      <c r="A20" s="59"/>
      <c r="B20" s="342" t="s">
        <v>157</v>
      </c>
      <c r="C20" s="342"/>
      <c r="D20" s="342"/>
      <c r="E20" s="342"/>
      <c r="F20" s="342"/>
      <c r="G20" s="342"/>
      <c r="H20" s="342"/>
      <c r="I20" s="102">
        <v>121</v>
      </c>
      <c r="J20" s="61">
        <v>104</v>
      </c>
      <c r="K20" s="80">
        <f t="shared" si="0"/>
        <v>225</v>
      </c>
      <c r="L20" s="61">
        <v>107</v>
      </c>
      <c r="M20" s="345" t="s">
        <v>158</v>
      </c>
      <c r="N20" s="345"/>
      <c r="O20" s="345"/>
      <c r="P20" s="345"/>
      <c r="Q20" s="345"/>
      <c r="R20" s="345"/>
      <c r="S20" s="345"/>
      <c r="T20" s="102">
        <v>0</v>
      </c>
      <c r="U20" s="61">
        <v>0</v>
      </c>
      <c r="V20" s="80">
        <f t="shared" si="1"/>
        <v>0</v>
      </c>
      <c r="W20" s="102">
        <v>0</v>
      </c>
      <c r="X20" s="59"/>
      <c r="Y20" s="57"/>
    </row>
    <row r="21" spans="1:25" ht="15" customHeight="1">
      <c r="A21" s="59"/>
      <c r="B21" s="342" t="s">
        <v>159</v>
      </c>
      <c r="C21" s="342"/>
      <c r="D21" s="342"/>
      <c r="E21" s="342"/>
      <c r="F21" s="342"/>
      <c r="G21" s="342"/>
      <c r="H21" s="342"/>
      <c r="I21" s="102">
        <v>230</v>
      </c>
      <c r="J21" s="61">
        <v>233</v>
      </c>
      <c r="K21" s="80">
        <f t="shared" si="0"/>
        <v>463</v>
      </c>
      <c r="L21" s="61">
        <v>185</v>
      </c>
      <c r="M21" s="347" t="s">
        <v>160</v>
      </c>
      <c r="N21" s="347"/>
      <c r="O21" s="347"/>
      <c r="P21" s="347"/>
      <c r="Q21" s="347"/>
      <c r="R21" s="347"/>
      <c r="S21" s="347"/>
      <c r="T21" s="100">
        <v>101</v>
      </c>
      <c r="U21" s="100">
        <v>18</v>
      </c>
      <c r="V21" s="86">
        <f t="shared" si="1"/>
        <v>119</v>
      </c>
      <c r="W21" s="100">
        <v>119</v>
      </c>
      <c r="X21" s="59"/>
      <c r="Y21" s="57"/>
    </row>
    <row r="22" spans="1:25" ht="15" customHeight="1">
      <c r="A22" s="59"/>
      <c r="B22" s="342" t="s">
        <v>161</v>
      </c>
      <c r="C22" s="342"/>
      <c r="D22" s="342"/>
      <c r="E22" s="342"/>
      <c r="F22" s="342"/>
      <c r="G22" s="342"/>
      <c r="H22" s="342"/>
      <c r="I22" s="102">
        <v>198</v>
      </c>
      <c r="J22" s="61">
        <v>206</v>
      </c>
      <c r="K22" s="80">
        <f t="shared" si="0"/>
        <v>404</v>
      </c>
      <c r="L22" s="61">
        <v>169</v>
      </c>
      <c r="M22" s="348" t="s">
        <v>162</v>
      </c>
      <c r="N22" s="349"/>
      <c r="O22" s="349"/>
      <c r="P22" s="349"/>
      <c r="Q22" s="349"/>
      <c r="R22" s="349"/>
      <c r="S22" s="350"/>
      <c r="T22" s="80"/>
      <c r="U22" s="80"/>
      <c r="V22" s="80"/>
      <c r="W22" s="102"/>
      <c r="X22" s="59"/>
      <c r="Y22" s="62"/>
    </row>
    <row r="23" spans="1:25" ht="11.25" customHeight="1">
      <c r="A23" s="59"/>
      <c r="B23" s="342" t="s">
        <v>163</v>
      </c>
      <c r="C23" s="342"/>
      <c r="D23" s="342"/>
      <c r="E23" s="342"/>
      <c r="F23" s="342"/>
      <c r="G23" s="342"/>
      <c r="H23" s="342"/>
      <c r="I23" s="102">
        <v>92</v>
      </c>
      <c r="J23" s="61">
        <v>113</v>
      </c>
      <c r="K23" s="80">
        <f t="shared" si="0"/>
        <v>205</v>
      </c>
      <c r="L23" s="61">
        <v>112</v>
      </c>
      <c r="M23" s="348"/>
      <c r="N23" s="349"/>
      <c r="O23" s="349"/>
      <c r="P23" s="349"/>
      <c r="Q23" s="349"/>
      <c r="R23" s="349"/>
      <c r="S23" s="350"/>
      <c r="T23" s="80">
        <f>SUM(T24:T53,'★2-5(3)'!I6:I53,'★2-5(3)'!T6:T11)</f>
        <v>6553</v>
      </c>
      <c r="U23" s="80">
        <f>SUM(U24:U53,'★2-5(3)'!J6:J53,'★2-5(3)'!U6:U11)</f>
        <v>6700</v>
      </c>
      <c r="V23" s="80">
        <f>SUM(V24:V53,'★2-5(3)'!K6:K53,'★2-5(3)'!V6:V11)</f>
        <v>13253</v>
      </c>
      <c r="W23" s="80">
        <f>SUM(W24:W53,'★2-5(3)'!L6:L53,'★2-5(3)'!W6:W11)</f>
        <v>5353</v>
      </c>
      <c r="X23" s="59"/>
      <c r="Y23" s="63"/>
    </row>
    <row r="24" spans="1:25" ht="15" customHeight="1">
      <c r="A24" s="59"/>
      <c r="B24" s="342" t="s">
        <v>164</v>
      </c>
      <c r="C24" s="342"/>
      <c r="D24" s="342"/>
      <c r="E24" s="342"/>
      <c r="F24" s="342"/>
      <c r="G24" s="342"/>
      <c r="H24" s="342"/>
      <c r="I24" s="102">
        <v>106</v>
      </c>
      <c r="J24" s="61">
        <v>100</v>
      </c>
      <c r="K24" s="80">
        <f t="shared" si="0"/>
        <v>206</v>
      </c>
      <c r="L24" s="61">
        <v>94</v>
      </c>
      <c r="M24" s="341" t="s">
        <v>165</v>
      </c>
      <c r="N24" s="341"/>
      <c r="O24" s="341"/>
      <c r="P24" s="341"/>
      <c r="Q24" s="341"/>
      <c r="R24" s="341"/>
      <c r="S24" s="341"/>
      <c r="T24" s="102">
        <v>46</v>
      </c>
      <c r="U24" s="61">
        <v>45</v>
      </c>
      <c r="V24" s="80">
        <f t="shared" ref="V24:V53" si="2">SUM(T24:U24)</f>
        <v>91</v>
      </c>
      <c r="W24" s="102">
        <v>35</v>
      </c>
      <c r="X24" s="59"/>
      <c r="Y24" s="57"/>
    </row>
    <row r="25" spans="1:25" ht="15" customHeight="1">
      <c r="A25" s="59"/>
      <c r="B25" s="342" t="s">
        <v>166</v>
      </c>
      <c r="C25" s="342"/>
      <c r="D25" s="342"/>
      <c r="E25" s="342"/>
      <c r="F25" s="342"/>
      <c r="G25" s="342"/>
      <c r="H25" s="342"/>
      <c r="I25" s="102">
        <v>81</v>
      </c>
      <c r="J25" s="61">
        <v>89</v>
      </c>
      <c r="K25" s="80">
        <f t="shared" si="0"/>
        <v>170</v>
      </c>
      <c r="L25" s="61">
        <v>71</v>
      </c>
      <c r="M25" s="341" t="s">
        <v>167</v>
      </c>
      <c r="N25" s="341"/>
      <c r="O25" s="341"/>
      <c r="P25" s="341"/>
      <c r="Q25" s="341"/>
      <c r="R25" s="341"/>
      <c r="S25" s="341"/>
      <c r="T25" s="102">
        <v>35</v>
      </c>
      <c r="U25" s="61">
        <v>34</v>
      </c>
      <c r="V25" s="80">
        <f t="shared" si="2"/>
        <v>69</v>
      </c>
      <c r="W25" s="102">
        <v>33</v>
      </c>
      <c r="X25" s="59"/>
      <c r="Y25" s="57"/>
    </row>
    <row r="26" spans="1:25" ht="15" customHeight="1">
      <c r="A26" s="59"/>
      <c r="B26" s="342" t="s">
        <v>168</v>
      </c>
      <c r="C26" s="342"/>
      <c r="D26" s="342"/>
      <c r="E26" s="342"/>
      <c r="F26" s="342"/>
      <c r="G26" s="342"/>
      <c r="H26" s="342"/>
      <c r="I26" s="102">
        <v>69</v>
      </c>
      <c r="J26" s="61">
        <v>64</v>
      </c>
      <c r="K26" s="80">
        <f t="shared" si="0"/>
        <v>133</v>
      </c>
      <c r="L26" s="61">
        <v>80</v>
      </c>
      <c r="M26" s="341" t="s">
        <v>169</v>
      </c>
      <c r="N26" s="341"/>
      <c r="O26" s="341"/>
      <c r="P26" s="341"/>
      <c r="Q26" s="341"/>
      <c r="R26" s="341"/>
      <c r="S26" s="341"/>
      <c r="T26" s="102">
        <v>49</v>
      </c>
      <c r="U26" s="61">
        <v>46</v>
      </c>
      <c r="V26" s="80">
        <f t="shared" si="2"/>
        <v>95</v>
      </c>
      <c r="W26" s="102">
        <v>27</v>
      </c>
      <c r="X26" s="59"/>
      <c r="Y26" s="57"/>
    </row>
    <row r="27" spans="1:25" ht="15" customHeight="1">
      <c r="A27" s="59"/>
      <c r="B27" s="342" t="s">
        <v>170</v>
      </c>
      <c r="C27" s="342"/>
      <c r="D27" s="342"/>
      <c r="E27" s="342"/>
      <c r="F27" s="342"/>
      <c r="G27" s="342"/>
      <c r="H27" s="342"/>
      <c r="I27" s="102">
        <v>31</v>
      </c>
      <c r="J27" s="61">
        <v>38</v>
      </c>
      <c r="K27" s="80">
        <f t="shared" si="0"/>
        <v>69</v>
      </c>
      <c r="L27" s="61">
        <v>28</v>
      </c>
      <c r="M27" s="341" t="s">
        <v>171</v>
      </c>
      <c r="N27" s="341"/>
      <c r="O27" s="341"/>
      <c r="P27" s="341"/>
      <c r="Q27" s="341"/>
      <c r="R27" s="341"/>
      <c r="S27" s="341"/>
      <c r="T27" s="102">
        <v>40</v>
      </c>
      <c r="U27" s="61">
        <v>40</v>
      </c>
      <c r="V27" s="80">
        <f t="shared" si="2"/>
        <v>80</v>
      </c>
      <c r="W27" s="102">
        <v>31</v>
      </c>
      <c r="X27" s="59"/>
      <c r="Y27" s="57"/>
    </row>
    <row r="28" spans="1:25" ht="15" customHeight="1">
      <c r="A28" s="59"/>
      <c r="B28" s="342" t="s">
        <v>172</v>
      </c>
      <c r="C28" s="342"/>
      <c r="D28" s="342"/>
      <c r="E28" s="342"/>
      <c r="F28" s="342"/>
      <c r="G28" s="342"/>
      <c r="H28" s="342"/>
      <c r="I28" s="102">
        <v>127</v>
      </c>
      <c r="J28" s="61">
        <v>124</v>
      </c>
      <c r="K28" s="80">
        <f t="shared" si="0"/>
        <v>251</v>
      </c>
      <c r="L28" s="61">
        <v>117</v>
      </c>
      <c r="M28" s="341" t="s">
        <v>173</v>
      </c>
      <c r="N28" s="341"/>
      <c r="O28" s="341"/>
      <c r="P28" s="341"/>
      <c r="Q28" s="341"/>
      <c r="R28" s="341"/>
      <c r="S28" s="341"/>
      <c r="T28" s="102">
        <v>42</v>
      </c>
      <c r="U28" s="61">
        <v>47</v>
      </c>
      <c r="V28" s="80">
        <f t="shared" si="2"/>
        <v>89</v>
      </c>
      <c r="W28" s="102">
        <v>36</v>
      </c>
      <c r="X28" s="59"/>
      <c r="Y28" s="57"/>
    </row>
    <row r="29" spans="1:25" ht="15" customHeight="1">
      <c r="A29" s="59"/>
      <c r="B29" s="342" t="s">
        <v>174</v>
      </c>
      <c r="C29" s="342"/>
      <c r="D29" s="342"/>
      <c r="E29" s="342"/>
      <c r="F29" s="342"/>
      <c r="G29" s="342"/>
      <c r="H29" s="342"/>
      <c r="I29" s="102">
        <v>105</v>
      </c>
      <c r="J29" s="61">
        <v>114</v>
      </c>
      <c r="K29" s="80">
        <f t="shared" si="0"/>
        <v>219</v>
      </c>
      <c r="L29" s="61">
        <v>83</v>
      </c>
      <c r="M29" s="341" t="s">
        <v>175</v>
      </c>
      <c r="N29" s="341"/>
      <c r="O29" s="341"/>
      <c r="P29" s="341"/>
      <c r="Q29" s="341"/>
      <c r="R29" s="341"/>
      <c r="S29" s="341"/>
      <c r="T29" s="102">
        <v>47</v>
      </c>
      <c r="U29" s="61">
        <v>43</v>
      </c>
      <c r="V29" s="80">
        <f t="shared" si="2"/>
        <v>90</v>
      </c>
      <c r="W29" s="102">
        <v>33</v>
      </c>
      <c r="X29" s="59"/>
      <c r="Y29" s="57"/>
    </row>
    <row r="30" spans="1:25" ht="15" customHeight="1">
      <c r="A30" s="59"/>
      <c r="B30" s="342" t="s">
        <v>176</v>
      </c>
      <c r="C30" s="342"/>
      <c r="D30" s="342"/>
      <c r="E30" s="342"/>
      <c r="F30" s="342"/>
      <c r="G30" s="342"/>
      <c r="H30" s="342"/>
      <c r="I30" s="102">
        <v>87</v>
      </c>
      <c r="J30" s="61">
        <v>86</v>
      </c>
      <c r="K30" s="80">
        <f t="shared" si="0"/>
        <v>173</v>
      </c>
      <c r="L30" s="61">
        <v>69</v>
      </c>
      <c r="M30" s="341" t="s">
        <v>177</v>
      </c>
      <c r="N30" s="341"/>
      <c r="O30" s="341"/>
      <c r="P30" s="341"/>
      <c r="Q30" s="341"/>
      <c r="R30" s="341"/>
      <c r="S30" s="341"/>
      <c r="T30" s="102">
        <v>52</v>
      </c>
      <c r="U30" s="61">
        <v>50</v>
      </c>
      <c r="V30" s="80">
        <f t="shared" si="2"/>
        <v>102</v>
      </c>
      <c r="W30" s="102">
        <v>42</v>
      </c>
      <c r="X30" s="59"/>
      <c r="Y30" s="57"/>
    </row>
    <row r="31" spans="1:25" ht="15" customHeight="1">
      <c r="A31" s="59"/>
      <c r="B31" s="342" t="s">
        <v>178</v>
      </c>
      <c r="C31" s="342"/>
      <c r="D31" s="342"/>
      <c r="E31" s="342"/>
      <c r="F31" s="342"/>
      <c r="G31" s="342"/>
      <c r="H31" s="342"/>
      <c r="I31" s="102">
        <v>130</v>
      </c>
      <c r="J31" s="61">
        <v>129</v>
      </c>
      <c r="K31" s="80">
        <f t="shared" si="0"/>
        <v>259</v>
      </c>
      <c r="L31" s="61">
        <v>101</v>
      </c>
      <c r="M31" s="341" t="s">
        <v>179</v>
      </c>
      <c r="N31" s="341"/>
      <c r="O31" s="341"/>
      <c r="P31" s="341"/>
      <c r="Q31" s="341"/>
      <c r="R31" s="341"/>
      <c r="S31" s="341"/>
      <c r="T31" s="102">
        <v>103</v>
      </c>
      <c r="U31" s="61">
        <v>97</v>
      </c>
      <c r="V31" s="80">
        <f t="shared" si="2"/>
        <v>200</v>
      </c>
      <c r="W31" s="102">
        <v>76</v>
      </c>
      <c r="X31" s="59"/>
      <c r="Y31" s="57"/>
    </row>
    <row r="32" spans="1:25" ht="15" customHeight="1">
      <c r="A32" s="59"/>
      <c r="B32" s="342" t="s">
        <v>180</v>
      </c>
      <c r="C32" s="342"/>
      <c r="D32" s="342"/>
      <c r="E32" s="342"/>
      <c r="F32" s="342"/>
      <c r="G32" s="342"/>
      <c r="H32" s="342"/>
      <c r="I32" s="102">
        <v>127</v>
      </c>
      <c r="J32" s="61">
        <v>133</v>
      </c>
      <c r="K32" s="80">
        <f t="shared" si="0"/>
        <v>260</v>
      </c>
      <c r="L32" s="61">
        <v>99</v>
      </c>
      <c r="M32" s="341" t="s">
        <v>181</v>
      </c>
      <c r="N32" s="341"/>
      <c r="O32" s="341"/>
      <c r="P32" s="341"/>
      <c r="Q32" s="341"/>
      <c r="R32" s="341"/>
      <c r="S32" s="341"/>
      <c r="T32" s="102">
        <v>92</v>
      </c>
      <c r="U32" s="61">
        <v>96</v>
      </c>
      <c r="V32" s="80">
        <f t="shared" si="2"/>
        <v>188</v>
      </c>
      <c r="W32" s="102">
        <v>74</v>
      </c>
      <c r="X32" s="59"/>
      <c r="Y32" s="57"/>
    </row>
    <row r="33" spans="1:25" ht="15" customHeight="1">
      <c r="A33" s="59"/>
      <c r="B33" s="342" t="s">
        <v>182</v>
      </c>
      <c r="C33" s="342"/>
      <c r="D33" s="342"/>
      <c r="E33" s="342"/>
      <c r="F33" s="342"/>
      <c r="G33" s="342"/>
      <c r="H33" s="342"/>
      <c r="I33" s="102">
        <v>127</v>
      </c>
      <c r="J33" s="61">
        <v>120</v>
      </c>
      <c r="K33" s="80">
        <f t="shared" si="0"/>
        <v>247</v>
      </c>
      <c r="L33" s="61">
        <v>110</v>
      </c>
      <c r="M33" s="341" t="s">
        <v>183</v>
      </c>
      <c r="N33" s="341"/>
      <c r="O33" s="341"/>
      <c r="P33" s="341"/>
      <c r="Q33" s="341"/>
      <c r="R33" s="341"/>
      <c r="S33" s="341"/>
      <c r="T33" s="102">
        <v>72</v>
      </c>
      <c r="U33" s="61">
        <v>73</v>
      </c>
      <c r="V33" s="80">
        <f t="shared" si="2"/>
        <v>145</v>
      </c>
      <c r="W33" s="102">
        <v>71</v>
      </c>
      <c r="X33" s="59"/>
      <c r="Y33" s="57"/>
    </row>
    <row r="34" spans="1:25" ht="15" customHeight="1">
      <c r="A34" s="59"/>
      <c r="B34" s="340" t="s">
        <v>184</v>
      </c>
      <c r="C34" s="340"/>
      <c r="D34" s="340"/>
      <c r="E34" s="340"/>
      <c r="F34" s="340"/>
      <c r="G34" s="340"/>
      <c r="H34" s="340"/>
      <c r="I34" s="102">
        <v>74</v>
      </c>
      <c r="J34" s="61">
        <v>71</v>
      </c>
      <c r="K34" s="80">
        <f t="shared" si="0"/>
        <v>145</v>
      </c>
      <c r="L34" s="61">
        <v>66</v>
      </c>
      <c r="M34" s="341" t="s">
        <v>185</v>
      </c>
      <c r="N34" s="341"/>
      <c r="O34" s="341"/>
      <c r="P34" s="341"/>
      <c r="Q34" s="341"/>
      <c r="R34" s="341"/>
      <c r="S34" s="341"/>
      <c r="T34" s="102">
        <v>88</v>
      </c>
      <c r="U34" s="61">
        <v>78</v>
      </c>
      <c r="V34" s="80">
        <f t="shared" si="2"/>
        <v>166</v>
      </c>
      <c r="W34" s="102">
        <v>70</v>
      </c>
      <c r="X34" s="59"/>
      <c r="Y34" s="57"/>
    </row>
    <row r="35" spans="1:25" ht="15" customHeight="1">
      <c r="A35" s="59"/>
      <c r="B35" s="342" t="s">
        <v>186</v>
      </c>
      <c r="C35" s="342"/>
      <c r="D35" s="342"/>
      <c r="E35" s="342"/>
      <c r="F35" s="342"/>
      <c r="G35" s="342"/>
      <c r="H35" s="342"/>
      <c r="I35" s="102">
        <v>111</v>
      </c>
      <c r="J35" s="61">
        <v>113</v>
      </c>
      <c r="K35" s="80">
        <f t="shared" si="0"/>
        <v>224</v>
      </c>
      <c r="L35" s="61">
        <v>62</v>
      </c>
      <c r="M35" s="345" t="s">
        <v>187</v>
      </c>
      <c r="N35" s="345"/>
      <c r="O35" s="345"/>
      <c r="P35" s="345"/>
      <c r="Q35" s="345"/>
      <c r="R35" s="345"/>
      <c r="S35" s="345"/>
      <c r="T35" s="102">
        <v>83</v>
      </c>
      <c r="U35" s="61">
        <v>77</v>
      </c>
      <c r="V35" s="80">
        <f t="shared" si="2"/>
        <v>160</v>
      </c>
      <c r="W35" s="102">
        <v>69</v>
      </c>
      <c r="X35" s="59"/>
      <c r="Y35" s="57"/>
    </row>
    <row r="36" spans="1:25" ht="15" customHeight="1">
      <c r="A36" s="59"/>
      <c r="B36" s="342" t="s">
        <v>188</v>
      </c>
      <c r="C36" s="342"/>
      <c r="D36" s="342"/>
      <c r="E36" s="342"/>
      <c r="F36" s="342"/>
      <c r="G36" s="342"/>
      <c r="H36" s="342"/>
      <c r="I36" s="102">
        <v>321</v>
      </c>
      <c r="J36" s="61">
        <v>323</v>
      </c>
      <c r="K36" s="80">
        <f t="shared" si="0"/>
        <v>644</v>
      </c>
      <c r="L36" s="61">
        <v>247</v>
      </c>
      <c r="M36" s="341" t="s">
        <v>189</v>
      </c>
      <c r="N36" s="341"/>
      <c r="O36" s="341"/>
      <c r="P36" s="341"/>
      <c r="Q36" s="341"/>
      <c r="R36" s="341"/>
      <c r="S36" s="341"/>
      <c r="T36" s="102">
        <v>103</v>
      </c>
      <c r="U36" s="61">
        <v>96</v>
      </c>
      <c r="V36" s="80">
        <f t="shared" si="2"/>
        <v>199</v>
      </c>
      <c r="W36" s="102">
        <v>72</v>
      </c>
      <c r="X36" s="59"/>
      <c r="Y36" s="57"/>
    </row>
    <row r="37" spans="1:25" ht="15" customHeight="1">
      <c r="A37" s="59"/>
      <c r="B37" s="342" t="s">
        <v>190</v>
      </c>
      <c r="C37" s="342"/>
      <c r="D37" s="342"/>
      <c r="E37" s="342"/>
      <c r="F37" s="342"/>
      <c r="G37" s="342"/>
      <c r="H37" s="342"/>
      <c r="I37" s="102">
        <v>218</v>
      </c>
      <c r="J37" s="61">
        <v>228</v>
      </c>
      <c r="K37" s="80">
        <f t="shared" si="0"/>
        <v>446</v>
      </c>
      <c r="L37" s="61">
        <v>167</v>
      </c>
      <c r="M37" s="341" t="s">
        <v>191</v>
      </c>
      <c r="N37" s="341"/>
      <c r="O37" s="341"/>
      <c r="P37" s="341"/>
      <c r="Q37" s="341"/>
      <c r="R37" s="341"/>
      <c r="S37" s="341"/>
      <c r="T37" s="102">
        <v>146</v>
      </c>
      <c r="U37" s="61">
        <v>158</v>
      </c>
      <c r="V37" s="80">
        <f t="shared" si="2"/>
        <v>304</v>
      </c>
      <c r="W37" s="102">
        <v>127</v>
      </c>
      <c r="X37" s="59"/>
      <c r="Y37" s="57"/>
    </row>
    <row r="38" spans="1:25" ht="15" customHeight="1">
      <c r="A38" s="59"/>
      <c r="B38" s="342" t="s">
        <v>192</v>
      </c>
      <c r="C38" s="342"/>
      <c r="D38" s="342"/>
      <c r="E38" s="342"/>
      <c r="F38" s="342"/>
      <c r="G38" s="342"/>
      <c r="H38" s="342"/>
      <c r="I38" s="102">
        <v>290</v>
      </c>
      <c r="J38" s="61">
        <v>297</v>
      </c>
      <c r="K38" s="80">
        <f t="shared" si="0"/>
        <v>587</v>
      </c>
      <c r="L38" s="61">
        <v>258</v>
      </c>
      <c r="M38" s="341" t="s">
        <v>193</v>
      </c>
      <c r="N38" s="341"/>
      <c r="O38" s="341"/>
      <c r="P38" s="341"/>
      <c r="Q38" s="341"/>
      <c r="R38" s="341"/>
      <c r="S38" s="341"/>
      <c r="T38" s="102">
        <v>160</v>
      </c>
      <c r="U38" s="61">
        <v>172</v>
      </c>
      <c r="V38" s="80">
        <f t="shared" si="2"/>
        <v>332</v>
      </c>
      <c r="W38" s="102">
        <v>154</v>
      </c>
      <c r="X38" s="59"/>
      <c r="Y38" s="57"/>
    </row>
    <row r="39" spans="1:25" ht="15" customHeight="1">
      <c r="A39" s="59"/>
      <c r="B39" s="342" t="s">
        <v>194</v>
      </c>
      <c r="C39" s="342"/>
      <c r="D39" s="342"/>
      <c r="E39" s="342"/>
      <c r="F39" s="342"/>
      <c r="G39" s="342"/>
      <c r="H39" s="342"/>
      <c r="I39" s="102">
        <v>353</v>
      </c>
      <c r="J39" s="61">
        <v>354</v>
      </c>
      <c r="K39" s="80">
        <f t="shared" si="0"/>
        <v>707</v>
      </c>
      <c r="L39" s="61">
        <v>293</v>
      </c>
      <c r="M39" s="341" t="s">
        <v>195</v>
      </c>
      <c r="N39" s="341"/>
      <c r="O39" s="341"/>
      <c r="P39" s="341"/>
      <c r="Q39" s="341"/>
      <c r="R39" s="341"/>
      <c r="S39" s="341"/>
      <c r="T39" s="102">
        <v>138</v>
      </c>
      <c r="U39" s="61">
        <v>140</v>
      </c>
      <c r="V39" s="80">
        <f t="shared" si="2"/>
        <v>278</v>
      </c>
      <c r="W39" s="102">
        <v>118</v>
      </c>
      <c r="X39" s="59"/>
      <c r="Y39" s="57"/>
    </row>
    <row r="40" spans="1:25" ht="15" customHeight="1">
      <c r="A40" s="59"/>
      <c r="B40" s="342" t="s">
        <v>196</v>
      </c>
      <c r="C40" s="342"/>
      <c r="D40" s="342"/>
      <c r="E40" s="342"/>
      <c r="F40" s="342"/>
      <c r="G40" s="342"/>
      <c r="H40" s="342"/>
      <c r="I40" s="102">
        <v>174</v>
      </c>
      <c r="J40" s="61">
        <v>185</v>
      </c>
      <c r="K40" s="80">
        <f t="shared" si="0"/>
        <v>359</v>
      </c>
      <c r="L40" s="61">
        <v>179</v>
      </c>
      <c r="M40" s="341" t="s">
        <v>197</v>
      </c>
      <c r="N40" s="341"/>
      <c r="O40" s="341"/>
      <c r="P40" s="341"/>
      <c r="Q40" s="341"/>
      <c r="R40" s="341"/>
      <c r="S40" s="341"/>
      <c r="T40" s="102">
        <v>130</v>
      </c>
      <c r="U40" s="61">
        <v>137</v>
      </c>
      <c r="V40" s="80">
        <f t="shared" si="2"/>
        <v>267</v>
      </c>
      <c r="W40" s="102">
        <v>116</v>
      </c>
      <c r="X40" s="59"/>
      <c r="Y40" s="57"/>
    </row>
    <row r="41" spans="1:25" ht="15" customHeight="1">
      <c r="A41" s="59"/>
      <c r="B41" s="342" t="s">
        <v>198</v>
      </c>
      <c r="C41" s="342"/>
      <c r="D41" s="342"/>
      <c r="E41" s="342"/>
      <c r="F41" s="342"/>
      <c r="G41" s="342"/>
      <c r="H41" s="342"/>
      <c r="I41" s="102">
        <v>222</v>
      </c>
      <c r="J41" s="61">
        <v>244</v>
      </c>
      <c r="K41" s="80">
        <f t="shared" si="0"/>
        <v>466</v>
      </c>
      <c r="L41" s="61">
        <v>211</v>
      </c>
      <c r="M41" s="341" t="s">
        <v>199</v>
      </c>
      <c r="N41" s="341"/>
      <c r="O41" s="341"/>
      <c r="P41" s="341"/>
      <c r="Q41" s="341"/>
      <c r="R41" s="341"/>
      <c r="S41" s="341"/>
      <c r="T41" s="102">
        <v>152</v>
      </c>
      <c r="U41" s="61">
        <v>143</v>
      </c>
      <c r="V41" s="80">
        <f t="shared" si="2"/>
        <v>295</v>
      </c>
      <c r="W41" s="102">
        <v>122</v>
      </c>
      <c r="X41" s="59"/>
      <c r="Y41" s="57"/>
    </row>
    <row r="42" spans="1:25" ht="15" customHeight="1">
      <c r="A42" s="59"/>
      <c r="B42" s="342" t="s">
        <v>200</v>
      </c>
      <c r="C42" s="342"/>
      <c r="D42" s="342"/>
      <c r="E42" s="342"/>
      <c r="F42" s="342"/>
      <c r="G42" s="342"/>
      <c r="H42" s="342"/>
      <c r="I42" s="102">
        <v>340</v>
      </c>
      <c r="J42" s="61">
        <v>342</v>
      </c>
      <c r="K42" s="80">
        <f t="shared" si="0"/>
        <v>682</v>
      </c>
      <c r="L42" s="61">
        <v>274</v>
      </c>
      <c r="M42" s="341" t="s">
        <v>201</v>
      </c>
      <c r="N42" s="341"/>
      <c r="O42" s="341"/>
      <c r="P42" s="341"/>
      <c r="Q42" s="341"/>
      <c r="R42" s="341"/>
      <c r="S42" s="341"/>
      <c r="T42" s="102">
        <v>132</v>
      </c>
      <c r="U42" s="61">
        <v>151</v>
      </c>
      <c r="V42" s="80">
        <f t="shared" si="2"/>
        <v>283</v>
      </c>
      <c r="W42" s="102">
        <v>126</v>
      </c>
      <c r="X42" s="59"/>
      <c r="Y42" s="57"/>
    </row>
    <row r="43" spans="1:25" ht="15" customHeight="1">
      <c r="A43" s="59"/>
      <c r="B43" s="346" t="s">
        <v>445</v>
      </c>
      <c r="C43" s="340"/>
      <c r="D43" s="340"/>
      <c r="E43" s="340"/>
      <c r="F43" s="340"/>
      <c r="G43" s="340"/>
      <c r="H43" s="340"/>
      <c r="I43" s="102">
        <v>147</v>
      </c>
      <c r="J43" s="61">
        <v>146</v>
      </c>
      <c r="K43" s="80">
        <f t="shared" si="0"/>
        <v>293</v>
      </c>
      <c r="L43" s="61">
        <v>143</v>
      </c>
      <c r="M43" s="341" t="s">
        <v>202</v>
      </c>
      <c r="N43" s="341"/>
      <c r="O43" s="341"/>
      <c r="P43" s="341"/>
      <c r="Q43" s="341"/>
      <c r="R43" s="341"/>
      <c r="S43" s="341"/>
      <c r="T43" s="102">
        <v>16</v>
      </c>
      <c r="U43" s="61">
        <v>74</v>
      </c>
      <c r="V43" s="80">
        <f t="shared" si="2"/>
        <v>90</v>
      </c>
      <c r="W43" s="102">
        <v>90</v>
      </c>
      <c r="X43" s="59"/>
      <c r="Y43" s="57"/>
    </row>
    <row r="44" spans="1:25" ht="15" customHeight="1">
      <c r="A44" s="59"/>
      <c r="B44" s="342" t="s">
        <v>203</v>
      </c>
      <c r="C44" s="342"/>
      <c r="D44" s="342"/>
      <c r="E44" s="342"/>
      <c r="F44" s="342"/>
      <c r="G44" s="342"/>
      <c r="H44" s="342"/>
      <c r="I44" s="102">
        <v>298</v>
      </c>
      <c r="J44" s="61">
        <v>292</v>
      </c>
      <c r="K44" s="80">
        <f t="shared" si="0"/>
        <v>590</v>
      </c>
      <c r="L44" s="61">
        <v>261</v>
      </c>
      <c r="M44" s="345" t="s">
        <v>204</v>
      </c>
      <c r="N44" s="345"/>
      <c r="O44" s="345"/>
      <c r="P44" s="345"/>
      <c r="Q44" s="345"/>
      <c r="R44" s="345"/>
      <c r="S44" s="345"/>
      <c r="T44" s="102">
        <v>2</v>
      </c>
      <c r="U44" s="61">
        <v>19</v>
      </c>
      <c r="V44" s="80">
        <f t="shared" si="2"/>
        <v>21</v>
      </c>
      <c r="W44" s="102">
        <v>21</v>
      </c>
      <c r="X44" s="59"/>
      <c r="Y44" s="57"/>
    </row>
    <row r="45" spans="1:25" ht="15" customHeight="1">
      <c r="A45" s="59"/>
      <c r="B45" s="342" t="s">
        <v>205</v>
      </c>
      <c r="C45" s="342"/>
      <c r="D45" s="342"/>
      <c r="E45" s="342"/>
      <c r="F45" s="342"/>
      <c r="G45" s="342"/>
      <c r="H45" s="342"/>
      <c r="I45" s="102">
        <v>81</v>
      </c>
      <c r="J45" s="61">
        <v>72</v>
      </c>
      <c r="K45" s="80">
        <f t="shared" si="0"/>
        <v>153</v>
      </c>
      <c r="L45" s="61">
        <v>76</v>
      </c>
      <c r="M45" s="345" t="s">
        <v>206</v>
      </c>
      <c r="N45" s="345"/>
      <c r="O45" s="345"/>
      <c r="P45" s="345"/>
      <c r="Q45" s="345"/>
      <c r="R45" s="345"/>
      <c r="S45" s="345"/>
      <c r="T45" s="102">
        <v>42</v>
      </c>
      <c r="U45" s="61">
        <v>39</v>
      </c>
      <c r="V45" s="80">
        <f t="shared" si="2"/>
        <v>81</v>
      </c>
      <c r="W45" s="102">
        <v>81</v>
      </c>
      <c r="X45" s="59"/>
      <c r="Y45" s="57"/>
    </row>
    <row r="46" spans="1:25" ht="15" customHeight="1">
      <c r="A46" s="59"/>
      <c r="B46" s="340" t="s">
        <v>207</v>
      </c>
      <c r="C46" s="340"/>
      <c r="D46" s="340"/>
      <c r="E46" s="340"/>
      <c r="F46" s="340"/>
      <c r="G46" s="340"/>
      <c r="H46" s="340"/>
      <c r="I46" s="102">
        <v>42</v>
      </c>
      <c r="J46" s="61">
        <v>42</v>
      </c>
      <c r="K46" s="80">
        <f t="shared" si="0"/>
        <v>84</v>
      </c>
      <c r="L46" s="61">
        <v>28</v>
      </c>
      <c r="M46" s="341" t="s">
        <v>208</v>
      </c>
      <c r="N46" s="341"/>
      <c r="O46" s="341"/>
      <c r="P46" s="341"/>
      <c r="Q46" s="341"/>
      <c r="R46" s="341"/>
      <c r="S46" s="341"/>
      <c r="T46" s="102">
        <v>47</v>
      </c>
      <c r="U46" s="61">
        <v>45</v>
      </c>
      <c r="V46" s="80">
        <f t="shared" si="2"/>
        <v>92</v>
      </c>
      <c r="W46" s="102">
        <v>36</v>
      </c>
      <c r="X46" s="59"/>
      <c r="Y46" s="57"/>
    </row>
    <row r="47" spans="1:25" ht="15" customHeight="1">
      <c r="A47" s="59"/>
      <c r="B47" s="342" t="s">
        <v>209</v>
      </c>
      <c r="C47" s="342"/>
      <c r="D47" s="342"/>
      <c r="E47" s="342"/>
      <c r="F47" s="342"/>
      <c r="G47" s="342"/>
      <c r="H47" s="342"/>
      <c r="I47" s="102">
        <v>171</v>
      </c>
      <c r="J47" s="61">
        <v>164</v>
      </c>
      <c r="K47" s="80">
        <f t="shared" si="0"/>
        <v>335</v>
      </c>
      <c r="L47" s="61">
        <v>138</v>
      </c>
      <c r="M47" s="341" t="s">
        <v>210</v>
      </c>
      <c r="N47" s="341"/>
      <c r="O47" s="341"/>
      <c r="P47" s="341"/>
      <c r="Q47" s="341"/>
      <c r="R47" s="341"/>
      <c r="S47" s="341"/>
      <c r="T47" s="102">
        <v>59</v>
      </c>
      <c r="U47" s="61">
        <v>76</v>
      </c>
      <c r="V47" s="80">
        <f t="shared" si="2"/>
        <v>135</v>
      </c>
      <c r="W47" s="102">
        <v>54</v>
      </c>
      <c r="X47" s="59"/>
      <c r="Y47" s="57"/>
    </row>
    <row r="48" spans="1:25" ht="15" customHeight="1">
      <c r="A48" s="59"/>
      <c r="B48" s="342" t="s">
        <v>211</v>
      </c>
      <c r="C48" s="342"/>
      <c r="D48" s="342"/>
      <c r="E48" s="342"/>
      <c r="F48" s="342"/>
      <c r="G48" s="342"/>
      <c r="H48" s="342"/>
      <c r="I48" s="102">
        <v>118</v>
      </c>
      <c r="J48" s="61">
        <v>104</v>
      </c>
      <c r="K48" s="80">
        <f t="shared" si="0"/>
        <v>222</v>
      </c>
      <c r="L48" s="61">
        <v>110</v>
      </c>
      <c r="M48" s="341" t="s">
        <v>212</v>
      </c>
      <c r="N48" s="341"/>
      <c r="O48" s="341"/>
      <c r="P48" s="341"/>
      <c r="Q48" s="341"/>
      <c r="R48" s="341"/>
      <c r="S48" s="341"/>
      <c r="T48" s="102">
        <v>57</v>
      </c>
      <c r="U48" s="61">
        <v>58</v>
      </c>
      <c r="V48" s="80">
        <f t="shared" si="2"/>
        <v>115</v>
      </c>
      <c r="W48" s="102">
        <v>47</v>
      </c>
      <c r="X48" s="59"/>
      <c r="Y48" s="57"/>
    </row>
    <row r="49" spans="1:25" ht="15" customHeight="1">
      <c r="A49" s="59"/>
      <c r="B49" s="342" t="s">
        <v>213</v>
      </c>
      <c r="C49" s="342"/>
      <c r="D49" s="342"/>
      <c r="E49" s="342"/>
      <c r="F49" s="342"/>
      <c r="G49" s="342"/>
      <c r="H49" s="342"/>
      <c r="I49" s="102">
        <v>300</v>
      </c>
      <c r="J49" s="61">
        <v>287</v>
      </c>
      <c r="K49" s="80">
        <f t="shared" si="0"/>
        <v>587</v>
      </c>
      <c r="L49" s="61">
        <v>235</v>
      </c>
      <c r="M49" s="341" t="s">
        <v>214</v>
      </c>
      <c r="N49" s="341"/>
      <c r="O49" s="341"/>
      <c r="P49" s="341"/>
      <c r="Q49" s="341"/>
      <c r="R49" s="341"/>
      <c r="S49" s="341"/>
      <c r="T49" s="102">
        <v>47</v>
      </c>
      <c r="U49" s="61">
        <v>56</v>
      </c>
      <c r="V49" s="80">
        <f t="shared" si="2"/>
        <v>103</v>
      </c>
      <c r="W49" s="102">
        <v>44</v>
      </c>
      <c r="X49" s="59"/>
      <c r="Y49" s="57"/>
    </row>
    <row r="50" spans="1:25" ht="15" customHeight="1">
      <c r="A50" s="59"/>
      <c r="B50" s="342" t="s">
        <v>215</v>
      </c>
      <c r="C50" s="342"/>
      <c r="D50" s="342"/>
      <c r="E50" s="342"/>
      <c r="F50" s="342"/>
      <c r="G50" s="342"/>
      <c r="H50" s="342"/>
      <c r="I50" s="102">
        <v>419</v>
      </c>
      <c r="J50" s="61">
        <v>361</v>
      </c>
      <c r="K50" s="80">
        <f t="shared" si="0"/>
        <v>780</v>
      </c>
      <c r="L50" s="61">
        <v>359</v>
      </c>
      <c r="M50" s="341" t="s">
        <v>216</v>
      </c>
      <c r="N50" s="341"/>
      <c r="O50" s="341"/>
      <c r="P50" s="341"/>
      <c r="Q50" s="341"/>
      <c r="R50" s="341"/>
      <c r="S50" s="341"/>
      <c r="T50" s="102">
        <v>84</v>
      </c>
      <c r="U50" s="61">
        <v>86</v>
      </c>
      <c r="V50" s="80">
        <f t="shared" si="2"/>
        <v>170</v>
      </c>
      <c r="W50" s="102">
        <v>71</v>
      </c>
      <c r="X50" s="59"/>
      <c r="Y50" s="57"/>
    </row>
    <row r="51" spans="1:25" ht="15" customHeight="1">
      <c r="A51" s="59"/>
      <c r="B51" s="340" t="s">
        <v>217</v>
      </c>
      <c r="C51" s="340"/>
      <c r="D51" s="340"/>
      <c r="E51" s="340"/>
      <c r="F51" s="340"/>
      <c r="G51" s="340"/>
      <c r="H51" s="340"/>
      <c r="I51" s="102">
        <v>30</v>
      </c>
      <c r="J51" s="61">
        <v>55</v>
      </c>
      <c r="K51" s="80">
        <f t="shared" si="0"/>
        <v>85</v>
      </c>
      <c r="L51" s="61">
        <v>51</v>
      </c>
      <c r="M51" s="341" t="s">
        <v>218</v>
      </c>
      <c r="N51" s="341"/>
      <c r="O51" s="341"/>
      <c r="P51" s="341"/>
      <c r="Q51" s="341"/>
      <c r="R51" s="341"/>
      <c r="S51" s="341"/>
      <c r="T51" s="102">
        <v>35</v>
      </c>
      <c r="U51" s="61">
        <v>49</v>
      </c>
      <c r="V51" s="80">
        <f t="shared" si="2"/>
        <v>84</v>
      </c>
      <c r="W51" s="102">
        <v>30</v>
      </c>
      <c r="X51" s="59"/>
      <c r="Y51" s="57"/>
    </row>
    <row r="52" spans="1:25" ht="15" customHeight="1">
      <c r="A52" s="59"/>
      <c r="B52" s="342" t="s">
        <v>219</v>
      </c>
      <c r="C52" s="342"/>
      <c r="D52" s="342"/>
      <c r="E52" s="342"/>
      <c r="F52" s="342"/>
      <c r="G52" s="342"/>
      <c r="H52" s="342"/>
      <c r="I52" s="102">
        <v>103</v>
      </c>
      <c r="J52" s="61">
        <v>126</v>
      </c>
      <c r="K52" s="80">
        <f t="shared" si="0"/>
        <v>229</v>
      </c>
      <c r="L52" s="61">
        <v>103</v>
      </c>
      <c r="M52" s="341" t="s">
        <v>220</v>
      </c>
      <c r="N52" s="341"/>
      <c r="O52" s="341"/>
      <c r="P52" s="341"/>
      <c r="Q52" s="341"/>
      <c r="R52" s="341"/>
      <c r="S52" s="341"/>
      <c r="T52" s="102">
        <v>123</v>
      </c>
      <c r="U52" s="61">
        <v>156</v>
      </c>
      <c r="V52" s="80">
        <f t="shared" si="2"/>
        <v>279</v>
      </c>
      <c r="W52" s="102">
        <v>112</v>
      </c>
      <c r="X52" s="59"/>
      <c r="Y52" s="57"/>
    </row>
    <row r="53" spans="1:25" ht="15" customHeight="1">
      <c r="A53" s="59"/>
      <c r="B53" s="343" t="s">
        <v>221</v>
      </c>
      <c r="C53" s="343"/>
      <c r="D53" s="343"/>
      <c r="E53" s="343"/>
      <c r="F53" s="343"/>
      <c r="G53" s="343"/>
      <c r="H53" s="343"/>
      <c r="I53" s="100">
        <v>228</v>
      </c>
      <c r="J53" s="100">
        <v>253</v>
      </c>
      <c r="K53" s="86">
        <f t="shared" si="0"/>
        <v>481</v>
      </c>
      <c r="L53" s="100">
        <v>203</v>
      </c>
      <c r="M53" s="344" t="s">
        <v>222</v>
      </c>
      <c r="N53" s="344"/>
      <c r="O53" s="344"/>
      <c r="P53" s="344"/>
      <c r="Q53" s="344"/>
      <c r="R53" s="344"/>
      <c r="S53" s="344"/>
      <c r="T53" s="100">
        <v>66</v>
      </c>
      <c r="U53" s="100">
        <v>55</v>
      </c>
      <c r="V53" s="86">
        <f t="shared" si="2"/>
        <v>121</v>
      </c>
      <c r="W53" s="100">
        <v>51</v>
      </c>
      <c r="X53" s="59"/>
      <c r="Y53" s="57"/>
    </row>
    <row r="54" spans="1:25" ht="11.25" customHeight="1">
      <c r="A54" s="59"/>
      <c r="B54" s="59"/>
      <c r="C54" s="59"/>
      <c r="D54" s="59"/>
      <c r="E54" s="59"/>
      <c r="F54" s="59"/>
      <c r="G54" s="59"/>
      <c r="H54" s="59"/>
      <c r="I54" s="61"/>
      <c r="J54" s="107"/>
      <c r="K54" s="92"/>
      <c r="L54" s="61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59"/>
    </row>
    <row r="55" spans="1:25">
      <c r="A55" s="59"/>
      <c r="B55" s="59"/>
      <c r="C55" s="59"/>
      <c r="D55" s="59"/>
      <c r="E55" s="59"/>
      <c r="F55" s="59"/>
      <c r="G55" s="59"/>
      <c r="H55" s="59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59"/>
    </row>
  </sheetData>
  <mergeCells count="103">
    <mergeCell ref="B9:H9"/>
    <mergeCell ref="M9:S9"/>
    <mergeCell ref="B8:H8"/>
    <mergeCell ref="M8:S8"/>
    <mergeCell ref="B11:H11"/>
    <mergeCell ref="M11:S11"/>
    <mergeCell ref="B10:H10"/>
    <mergeCell ref="M10:S10"/>
    <mergeCell ref="B13:H13"/>
    <mergeCell ref="M13:S13"/>
    <mergeCell ref="B12:H12"/>
    <mergeCell ref="M12:S12"/>
    <mergeCell ref="A2:W2"/>
    <mergeCell ref="I4:K4"/>
    <mergeCell ref="T4:V4"/>
    <mergeCell ref="L4:L5"/>
    <mergeCell ref="W4:W5"/>
    <mergeCell ref="B4:H5"/>
    <mergeCell ref="M4:S5"/>
    <mergeCell ref="M3:W3"/>
    <mergeCell ref="B7:H7"/>
    <mergeCell ref="M7:S7"/>
    <mergeCell ref="B6:H6"/>
    <mergeCell ref="M6:S6"/>
    <mergeCell ref="B15:H15"/>
    <mergeCell ref="M15:S15"/>
    <mergeCell ref="B14:H14"/>
    <mergeCell ref="M14:S14"/>
    <mergeCell ref="B17:H17"/>
    <mergeCell ref="M17:S17"/>
    <mergeCell ref="B16:H16"/>
    <mergeCell ref="M16:S16"/>
    <mergeCell ref="B19:H19"/>
    <mergeCell ref="M19:S19"/>
    <mergeCell ref="B18:H18"/>
    <mergeCell ref="M18:S18"/>
    <mergeCell ref="B21:H21"/>
    <mergeCell ref="M21:S21"/>
    <mergeCell ref="B20:H20"/>
    <mergeCell ref="M20:S20"/>
    <mergeCell ref="B23:H23"/>
    <mergeCell ref="B22:H22"/>
    <mergeCell ref="M22:S23"/>
    <mergeCell ref="B25:H25"/>
    <mergeCell ref="M25:S25"/>
    <mergeCell ref="B24:H24"/>
    <mergeCell ref="M24:S24"/>
    <mergeCell ref="B27:H27"/>
    <mergeCell ref="M27:S27"/>
    <mergeCell ref="B26:H26"/>
    <mergeCell ref="M26:S26"/>
    <mergeCell ref="B29:H29"/>
    <mergeCell ref="M29:S29"/>
    <mergeCell ref="B28:H28"/>
    <mergeCell ref="M28:S28"/>
    <mergeCell ref="B31:H31"/>
    <mergeCell ref="M31:S31"/>
    <mergeCell ref="B30:H30"/>
    <mergeCell ref="M30:S30"/>
    <mergeCell ref="B33:H33"/>
    <mergeCell ref="M33:S33"/>
    <mergeCell ref="B32:H32"/>
    <mergeCell ref="M32:S32"/>
    <mergeCell ref="B35:H35"/>
    <mergeCell ref="M35:S35"/>
    <mergeCell ref="B34:H34"/>
    <mergeCell ref="M34:S34"/>
    <mergeCell ref="B37:H37"/>
    <mergeCell ref="M37:S37"/>
    <mergeCell ref="B36:H36"/>
    <mergeCell ref="M36:S36"/>
    <mergeCell ref="B39:H39"/>
    <mergeCell ref="M39:S39"/>
    <mergeCell ref="B38:H38"/>
    <mergeCell ref="M38:S38"/>
    <mergeCell ref="B41:H41"/>
    <mergeCell ref="M41:S41"/>
    <mergeCell ref="B40:H40"/>
    <mergeCell ref="M40:S40"/>
    <mergeCell ref="B43:H43"/>
    <mergeCell ref="M43:S43"/>
    <mergeCell ref="B42:H42"/>
    <mergeCell ref="M42:S42"/>
    <mergeCell ref="B44:H44"/>
    <mergeCell ref="M44:S44"/>
    <mergeCell ref="B47:H47"/>
    <mergeCell ref="M47:S47"/>
    <mergeCell ref="B46:H46"/>
    <mergeCell ref="M46:S46"/>
    <mergeCell ref="B49:H49"/>
    <mergeCell ref="M49:S49"/>
    <mergeCell ref="B48:H48"/>
    <mergeCell ref="M48:S48"/>
    <mergeCell ref="B51:H51"/>
    <mergeCell ref="M51:S51"/>
    <mergeCell ref="B50:H50"/>
    <mergeCell ref="M50:S50"/>
    <mergeCell ref="B53:H53"/>
    <mergeCell ref="M53:S53"/>
    <mergeCell ref="B52:H52"/>
    <mergeCell ref="M52:S52"/>
    <mergeCell ref="B45:H45"/>
    <mergeCell ref="M45:S45"/>
  </mergeCells>
  <phoneticPr fontId="30"/>
  <pageMargins left="0.75138888888888899" right="0.75138888888888899" top="0.78680555555555598" bottom="0.78680555555555598" header="0.51041666666666696" footer="0.51041666666666696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X55"/>
  <sheetViews>
    <sheetView view="pageBreakPreview" zoomScaleNormal="100" zoomScaleSheetLayoutView="100" workbookViewId="0"/>
  </sheetViews>
  <sheetFormatPr defaultColWidth="1.875" defaultRowHeight="12"/>
  <cols>
    <col min="1" max="1" width="1.875" style="1" customWidth="1"/>
    <col min="2" max="8" width="1.875" style="1"/>
    <col min="9" max="12" width="7.625" style="66" customWidth="1"/>
    <col min="13" max="19" width="1.875" style="66"/>
    <col min="20" max="23" width="7.875" style="66" customWidth="1"/>
    <col min="24" max="16384" width="1.875" style="1"/>
  </cols>
  <sheetData>
    <row r="1" spans="1:232" ht="13.5" customHeight="1">
      <c r="W1" s="91"/>
      <c r="X1" s="17"/>
    </row>
    <row r="2" spans="1:232" s="3" customFormat="1">
      <c r="A2" s="332" t="s">
        <v>131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58"/>
    </row>
    <row r="3" spans="1:232" s="3" customFormat="1" ht="13.5" customHeight="1">
      <c r="A3" s="58"/>
      <c r="B3" s="58"/>
      <c r="C3" s="58"/>
      <c r="D3" s="58"/>
      <c r="E3" s="58"/>
      <c r="F3" s="58"/>
      <c r="G3" s="58"/>
      <c r="H3" s="58"/>
      <c r="I3" s="70"/>
      <c r="J3" s="70"/>
      <c r="K3" s="70"/>
      <c r="L3" s="70"/>
      <c r="M3" s="334" t="s">
        <v>463</v>
      </c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58"/>
    </row>
    <row r="4" spans="1:232" s="3" customFormat="1" ht="15" customHeight="1">
      <c r="A4" s="17"/>
      <c r="B4" s="206" t="s">
        <v>65</v>
      </c>
      <c r="C4" s="206"/>
      <c r="D4" s="206"/>
      <c r="E4" s="206"/>
      <c r="F4" s="206"/>
      <c r="G4" s="206"/>
      <c r="H4" s="206"/>
      <c r="I4" s="333" t="s">
        <v>5</v>
      </c>
      <c r="J4" s="333"/>
      <c r="K4" s="333"/>
      <c r="L4" s="336" t="s">
        <v>4</v>
      </c>
      <c r="M4" s="339" t="s">
        <v>65</v>
      </c>
      <c r="N4" s="339"/>
      <c r="O4" s="339"/>
      <c r="P4" s="339"/>
      <c r="Q4" s="339"/>
      <c r="R4" s="339"/>
      <c r="S4" s="339"/>
      <c r="T4" s="333" t="s">
        <v>5</v>
      </c>
      <c r="U4" s="333"/>
      <c r="V4" s="333"/>
      <c r="W4" s="336" t="s">
        <v>4</v>
      </c>
      <c r="X4" s="17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</row>
    <row r="5" spans="1:232" s="3" customFormat="1" ht="15" customHeight="1">
      <c r="A5" s="17"/>
      <c r="B5" s="206"/>
      <c r="C5" s="206"/>
      <c r="D5" s="206"/>
      <c r="E5" s="206"/>
      <c r="F5" s="206"/>
      <c r="G5" s="206"/>
      <c r="H5" s="206"/>
      <c r="I5" s="93" t="s">
        <v>8</v>
      </c>
      <c r="J5" s="93" t="s">
        <v>9</v>
      </c>
      <c r="K5" s="93" t="s">
        <v>132</v>
      </c>
      <c r="L5" s="336"/>
      <c r="M5" s="339"/>
      <c r="N5" s="339"/>
      <c r="O5" s="339"/>
      <c r="P5" s="339"/>
      <c r="Q5" s="339"/>
      <c r="R5" s="339"/>
      <c r="S5" s="339"/>
      <c r="T5" s="93" t="s">
        <v>8</v>
      </c>
      <c r="U5" s="93" t="s">
        <v>9</v>
      </c>
      <c r="V5" s="93" t="s">
        <v>132</v>
      </c>
      <c r="W5" s="336"/>
      <c r="X5" s="17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</row>
    <row r="6" spans="1:232" s="3" customFormat="1" ht="15" customHeight="1">
      <c r="A6" s="55"/>
      <c r="B6" s="342" t="s">
        <v>223</v>
      </c>
      <c r="C6" s="342"/>
      <c r="D6" s="342"/>
      <c r="E6" s="342"/>
      <c r="F6" s="342"/>
      <c r="G6" s="342"/>
      <c r="H6" s="342"/>
      <c r="I6" s="105">
        <v>100</v>
      </c>
      <c r="J6" s="61">
        <v>119</v>
      </c>
      <c r="K6" s="80">
        <f t="shared" ref="K6:K53" si="0">SUM(I6:J6)</f>
        <v>219</v>
      </c>
      <c r="L6" s="61">
        <v>99</v>
      </c>
      <c r="M6" s="341" t="s">
        <v>224</v>
      </c>
      <c r="N6" s="341"/>
      <c r="O6" s="341"/>
      <c r="P6" s="341"/>
      <c r="Q6" s="341"/>
      <c r="R6" s="341"/>
      <c r="S6" s="341"/>
      <c r="T6" s="61">
        <v>48</v>
      </c>
      <c r="U6" s="105">
        <v>49</v>
      </c>
      <c r="V6" s="80">
        <f t="shared" ref="V6:V11" si="1">SUM(T6:U6)</f>
        <v>97</v>
      </c>
      <c r="W6" s="108">
        <v>34</v>
      </c>
      <c r="X6" s="55"/>
    </row>
    <row r="7" spans="1:232" s="3" customFormat="1" ht="15" customHeight="1">
      <c r="A7" s="55"/>
      <c r="B7" s="342" t="s">
        <v>225</v>
      </c>
      <c r="C7" s="342"/>
      <c r="D7" s="342"/>
      <c r="E7" s="342"/>
      <c r="F7" s="342"/>
      <c r="G7" s="342"/>
      <c r="H7" s="342"/>
      <c r="I7" s="102">
        <v>58</v>
      </c>
      <c r="J7" s="61">
        <v>65</v>
      </c>
      <c r="K7" s="80">
        <f t="shared" si="0"/>
        <v>123</v>
      </c>
      <c r="L7" s="61">
        <v>46</v>
      </c>
      <c r="M7" s="341" t="s">
        <v>226</v>
      </c>
      <c r="N7" s="341"/>
      <c r="O7" s="341"/>
      <c r="P7" s="341"/>
      <c r="Q7" s="341"/>
      <c r="R7" s="341"/>
      <c r="S7" s="341"/>
      <c r="T7" s="61">
        <v>31</v>
      </c>
      <c r="U7" s="102">
        <v>34</v>
      </c>
      <c r="V7" s="80">
        <f t="shared" si="1"/>
        <v>65</v>
      </c>
      <c r="W7" s="108">
        <v>31</v>
      </c>
      <c r="X7" s="55"/>
    </row>
    <row r="8" spans="1:232" s="3" customFormat="1" ht="15" customHeight="1">
      <c r="A8" s="55"/>
      <c r="B8" s="342" t="s">
        <v>227</v>
      </c>
      <c r="C8" s="342"/>
      <c r="D8" s="342"/>
      <c r="E8" s="342"/>
      <c r="F8" s="342"/>
      <c r="G8" s="342"/>
      <c r="H8" s="342"/>
      <c r="I8" s="102">
        <v>43</v>
      </c>
      <c r="J8" s="61">
        <v>44</v>
      </c>
      <c r="K8" s="80">
        <f t="shared" si="0"/>
        <v>87</v>
      </c>
      <c r="L8" s="61">
        <v>42</v>
      </c>
      <c r="M8" s="341" t="s">
        <v>228</v>
      </c>
      <c r="N8" s="341"/>
      <c r="O8" s="341"/>
      <c r="P8" s="341"/>
      <c r="Q8" s="341"/>
      <c r="R8" s="341"/>
      <c r="S8" s="341"/>
      <c r="T8" s="61">
        <v>3</v>
      </c>
      <c r="U8" s="102">
        <v>9</v>
      </c>
      <c r="V8" s="80">
        <f t="shared" si="1"/>
        <v>12</v>
      </c>
      <c r="W8" s="108">
        <v>10</v>
      </c>
      <c r="X8" s="55"/>
    </row>
    <row r="9" spans="1:232" s="3" customFormat="1" ht="15" customHeight="1">
      <c r="A9" s="55"/>
      <c r="B9" s="342" t="s">
        <v>229</v>
      </c>
      <c r="C9" s="342"/>
      <c r="D9" s="342"/>
      <c r="E9" s="342"/>
      <c r="F9" s="342"/>
      <c r="G9" s="342"/>
      <c r="H9" s="342"/>
      <c r="I9" s="102">
        <v>107</v>
      </c>
      <c r="J9" s="61">
        <v>93</v>
      </c>
      <c r="K9" s="80">
        <f t="shared" si="0"/>
        <v>200</v>
      </c>
      <c r="L9" s="61">
        <v>77</v>
      </c>
      <c r="M9" s="341" t="s">
        <v>230</v>
      </c>
      <c r="N9" s="341"/>
      <c r="O9" s="341"/>
      <c r="P9" s="341"/>
      <c r="Q9" s="341"/>
      <c r="R9" s="341"/>
      <c r="S9" s="341"/>
      <c r="T9" s="61">
        <v>9</v>
      </c>
      <c r="U9" s="102">
        <v>12</v>
      </c>
      <c r="V9" s="80">
        <f t="shared" si="1"/>
        <v>21</v>
      </c>
      <c r="W9" s="108">
        <v>10</v>
      </c>
      <c r="X9" s="55"/>
    </row>
    <row r="10" spans="1:232" s="3" customFormat="1" ht="15" customHeight="1">
      <c r="A10" s="55"/>
      <c r="B10" s="342" t="s">
        <v>231</v>
      </c>
      <c r="C10" s="342"/>
      <c r="D10" s="342"/>
      <c r="E10" s="342"/>
      <c r="F10" s="342"/>
      <c r="G10" s="342"/>
      <c r="H10" s="342"/>
      <c r="I10" s="102">
        <v>104</v>
      </c>
      <c r="J10" s="61">
        <v>100</v>
      </c>
      <c r="K10" s="80">
        <f t="shared" si="0"/>
        <v>204</v>
      </c>
      <c r="L10" s="61">
        <v>84</v>
      </c>
      <c r="M10" s="351" t="s">
        <v>232</v>
      </c>
      <c r="N10" s="351"/>
      <c r="O10" s="351"/>
      <c r="P10" s="351"/>
      <c r="Q10" s="351"/>
      <c r="R10" s="351"/>
      <c r="S10" s="351"/>
      <c r="T10" s="61">
        <v>0</v>
      </c>
      <c r="U10" s="102">
        <v>4</v>
      </c>
      <c r="V10" s="80">
        <f t="shared" si="1"/>
        <v>4</v>
      </c>
      <c r="W10" s="108">
        <v>2</v>
      </c>
      <c r="X10" s="55"/>
    </row>
    <row r="11" spans="1:232" s="3" customFormat="1" ht="15" customHeight="1">
      <c r="A11" s="55"/>
      <c r="B11" s="342" t="s">
        <v>233</v>
      </c>
      <c r="C11" s="342"/>
      <c r="D11" s="342"/>
      <c r="E11" s="342"/>
      <c r="F11" s="342"/>
      <c r="G11" s="342"/>
      <c r="H11" s="342"/>
      <c r="I11" s="102">
        <v>75</v>
      </c>
      <c r="J11" s="61">
        <v>58</v>
      </c>
      <c r="K11" s="80">
        <f t="shared" si="0"/>
        <v>133</v>
      </c>
      <c r="L11" s="61">
        <v>84</v>
      </c>
      <c r="M11" s="351" t="s">
        <v>234</v>
      </c>
      <c r="N11" s="351"/>
      <c r="O11" s="351"/>
      <c r="P11" s="351"/>
      <c r="Q11" s="351"/>
      <c r="R11" s="351"/>
      <c r="S11" s="351"/>
      <c r="T11" s="61">
        <v>6</v>
      </c>
      <c r="U11" s="100">
        <v>0</v>
      </c>
      <c r="V11" s="86">
        <f t="shared" si="1"/>
        <v>6</v>
      </c>
      <c r="W11" s="108">
        <v>6</v>
      </c>
      <c r="X11" s="55"/>
    </row>
    <row r="12" spans="1:232" s="3" customFormat="1" ht="15" customHeight="1">
      <c r="A12" s="55"/>
      <c r="B12" s="342" t="s">
        <v>235</v>
      </c>
      <c r="C12" s="342"/>
      <c r="D12" s="342"/>
      <c r="E12" s="342"/>
      <c r="F12" s="342"/>
      <c r="G12" s="342"/>
      <c r="H12" s="342"/>
      <c r="I12" s="102">
        <v>59</v>
      </c>
      <c r="J12" s="61">
        <v>64</v>
      </c>
      <c r="K12" s="80">
        <f t="shared" si="0"/>
        <v>123</v>
      </c>
      <c r="L12" s="61">
        <v>64</v>
      </c>
      <c r="M12" s="358" t="s">
        <v>236</v>
      </c>
      <c r="N12" s="358"/>
      <c r="O12" s="358"/>
      <c r="P12" s="358"/>
      <c r="Q12" s="358"/>
      <c r="R12" s="358"/>
      <c r="S12" s="358"/>
      <c r="T12" s="75"/>
      <c r="U12" s="75"/>
      <c r="V12" s="80"/>
      <c r="W12" s="75"/>
      <c r="X12" s="55"/>
    </row>
    <row r="13" spans="1:232" s="3" customFormat="1" ht="15" customHeight="1">
      <c r="A13" s="55"/>
      <c r="B13" s="342" t="s">
        <v>237</v>
      </c>
      <c r="C13" s="342"/>
      <c r="D13" s="342"/>
      <c r="E13" s="342"/>
      <c r="F13" s="342"/>
      <c r="G13" s="342"/>
      <c r="H13" s="342"/>
      <c r="I13" s="102">
        <v>10</v>
      </c>
      <c r="J13" s="61">
        <v>7</v>
      </c>
      <c r="K13" s="80">
        <f t="shared" si="0"/>
        <v>17</v>
      </c>
      <c r="L13" s="61">
        <v>17</v>
      </c>
      <c r="M13" s="359"/>
      <c r="N13" s="359"/>
      <c r="O13" s="359"/>
      <c r="P13" s="359"/>
      <c r="Q13" s="359"/>
      <c r="R13" s="359"/>
      <c r="S13" s="359"/>
      <c r="T13" s="80">
        <f>SUM(T14:T53,'★2-5(4)'!I6:'★2-5(4)'!I31)</f>
        <v>7205</v>
      </c>
      <c r="U13" s="80">
        <f>SUM(U14:U53,'★2-5(4)'!J6:J31)</f>
        <v>7349</v>
      </c>
      <c r="V13" s="80">
        <f>SUM(V14:V53,'★2-5(4)'!K6:K31)</f>
        <v>14554</v>
      </c>
      <c r="W13" s="80">
        <f>SUM(W14:W53,'★2-5(4)'!L6:L31)</f>
        <v>6477</v>
      </c>
      <c r="X13" s="55"/>
    </row>
    <row r="14" spans="1:232" s="3" customFormat="1" ht="15" customHeight="1">
      <c r="A14" s="55"/>
      <c r="B14" s="355" t="s">
        <v>238</v>
      </c>
      <c r="C14" s="355"/>
      <c r="D14" s="355"/>
      <c r="E14" s="355"/>
      <c r="F14" s="355"/>
      <c r="G14" s="355"/>
      <c r="H14" s="355"/>
      <c r="I14" s="102">
        <v>194</v>
      </c>
      <c r="J14" s="61">
        <v>193</v>
      </c>
      <c r="K14" s="80">
        <f t="shared" si="0"/>
        <v>387</v>
      </c>
      <c r="L14" s="61">
        <v>161</v>
      </c>
      <c r="M14" s="341" t="s">
        <v>239</v>
      </c>
      <c r="N14" s="341"/>
      <c r="O14" s="341"/>
      <c r="P14" s="341"/>
      <c r="Q14" s="341"/>
      <c r="R14" s="341"/>
      <c r="S14" s="341"/>
      <c r="T14" s="102">
        <v>75</v>
      </c>
      <c r="U14" s="61">
        <v>45</v>
      </c>
      <c r="V14" s="80">
        <f t="shared" ref="V14:V53" si="2">SUM(T14:U14)</f>
        <v>120</v>
      </c>
      <c r="W14" s="108">
        <v>57</v>
      </c>
      <c r="X14" s="55"/>
    </row>
    <row r="15" spans="1:232" s="3" customFormat="1" ht="15" customHeight="1">
      <c r="A15" s="55"/>
      <c r="B15" s="342" t="s">
        <v>240</v>
      </c>
      <c r="C15" s="342"/>
      <c r="D15" s="342"/>
      <c r="E15" s="342"/>
      <c r="F15" s="342"/>
      <c r="G15" s="342"/>
      <c r="H15" s="342"/>
      <c r="I15" s="102">
        <v>97</v>
      </c>
      <c r="J15" s="61">
        <v>111</v>
      </c>
      <c r="K15" s="80">
        <f t="shared" si="0"/>
        <v>208</v>
      </c>
      <c r="L15" s="61">
        <v>92</v>
      </c>
      <c r="M15" s="341" t="s">
        <v>241</v>
      </c>
      <c r="N15" s="341"/>
      <c r="O15" s="341"/>
      <c r="P15" s="341"/>
      <c r="Q15" s="341"/>
      <c r="R15" s="341"/>
      <c r="S15" s="341"/>
      <c r="T15" s="102">
        <v>95</v>
      </c>
      <c r="U15" s="61">
        <v>91</v>
      </c>
      <c r="V15" s="80">
        <f t="shared" si="2"/>
        <v>186</v>
      </c>
      <c r="W15" s="108">
        <v>76</v>
      </c>
      <c r="X15" s="55"/>
    </row>
    <row r="16" spans="1:232" s="3" customFormat="1" ht="15" customHeight="1">
      <c r="A16" s="55"/>
      <c r="B16" s="342" t="s">
        <v>242</v>
      </c>
      <c r="C16" s="342"/>
      <c r="D16" s="342"/>
      <c r="E16" s="342"/>
      <c r="F16" s="342"/>
      <c r="G16" s="342"/>
      <c r="H16" s="342"/>
      <c r="I16" s="102">
        <v>91</v>
      </c>
      <c r="J16" s="61">
        <v>106</v>
      </c>
      <c r="K16" s="80">
        <f t="shared" si="0"/>
        <v>197</v>
      </c>
      <c r="L16" s="61">
        <v>86</v>
      </c>
      <c r="M16" s="351" t="s">
        <v>243</v>
      </c>
      <c r="N16" s="351"/>
      <c r="O16" s="351"/>
      <c r="P16" s="351"/>
      <c r="Q16" s="351"/>
      <c r="R16" s="351"/>
      <c r="S16" s="351"/>
      <c r="T16" s="102">
        <v>126</v>
      </c>
      <c r="U16" s="61">
        <v>144</v>
      </c>
      <c r="V16" s="80">
        <f t="shared" si="2"/>
        <v>270</v>
      </c>
      <c r="W16" s="108">
        <v>112</v>
      </c>
      <c r="X16" s="55"/>
    </row>
    <row r="17" spans="1:25" s="3" customFormat="1" ht="15" customHeight="1">
      <c r="A17" s="55"/>
      <c r="B17" s="342" t="s">
        <v>244</v>
      </c>
      <c r="C17" s="342"/>
      <c r="D17" s="342"/>
      <c r="E17" s="342"/>
      <c r="F17" s="342"/>
      <c r="G17" s="342"/>
      <c r="H17" s="342"/>
      <c r="I17" s="102">
        <v>57</v>
      </c>
      <c r="J17" s="61">
        <v>56</v>
      </c>
      <c r="K17" s="80">
        <f t="shared" si="0"/>
        <v>113</v>
      </c>
      <c r="L17" s="61">
        <v>47</v>
      </c>
      <c r="M17" s="341" t="s">
        <v>245</v>
      </c>
      <c r="N17" s="341"/>
      <c r="O17" s="341"/>
      <c r="P17" s="341"/>
      <c r="Q17" s="341"/>
      <c r="R17" s="341"/>
      <c r="S17" s="341"/>
      <c r="T17" s="102">
        <v>39</v>
      </c>
      <c r="U17" s="61">
        <v>41</v>
      </c>
      <c r="V17" s="80">
        <f t="shared" si="2"/>
        <v>80</v>
      </c>
      <c r="W17" s="108">
        <v>45</v>
      </c>
      <c r="X17" s="55"/>
    </row>
    <row r="18" spans="1:25" s="3" customFormat="1" ht="15" customHeight="1">
      <c r="A18" s="55"/>
      <c r="B18" s="355" t="s">
        <v>246</v>
      </c>
      <c r="C18" s="355"/>
      <c r="D18" s="355"/>
      <c r="E18" s="355"/>
      <c r="F18" s="355"/>
      <c r="G18" s="355"/>
      <c r="H18" s="355"/>
      <c r="I18" s="102">
        <v>96</v>
      </c>
      <c r="J18" s="61">
        <v>89</v>
      </c>
      <c r="K18" s="80">
        <f t="shared" si="0"/>
        <v>185</v>
      </c>
      <c r="L18" s="61">
        <v>71</v>
      </c>
      <c r="M18" s="341" t="s">
        <v>247</v>
      </c>
      <c r="N18" s="341"/>
      <c r="O18" s="341"/>
      <c r="P18" s="341"/>
      <c r="Q18" s="341"/>
      <c r="R18" s="341"/>
      <c r="S18" s="341"/>
      <c r="T18" s="102">
        <v>132</v>
      </c>
      <c r="U18" s="61">
        <v>76</v>
      </c>
      <c r="V18" s="80">
        <f t="shared" si="2"/>
        <v>208</v>
      </c>
      <c r="W18" s="108">
        <v>121</v>
      </c>
      <c r="X18" s="55"/>
    </row>
    <row r="19" spans="1:25" s="3" customFormat="1" ht="15" customHeight="1">
      <c r="A19" s="55"/>
      <c r="B19" s="355" t="s">
        <v>248</v>
      </c>
      <c r="C19" s="355"/>
      <c r="D19" s="355"/>
      <c r="E19" s="355"/>
      <c r="F19" s="355"/>
      <c r="G19" s="355"/>
      <c r="H19" s="355"/>
      <c r="I19" s="102">
        <v>75</v>
      </c>
      <c r="J19" s="61">
        <v>68</v>
      </c>
      <c r="K19" s="80">
        <f t="shared" si="0"/>
        <v>143</v>
      </c>
      <c r="L19" s="61">
        <v>54</v>
      </c>
      <c r="M19" s="341" t="s">
        <v>249</v>
      </c>
      <c r="N19" s="341"/>
      <c r="O19" s="341"/>
      <c r="P19" s="341"/>
      <c r="Q19" s="341"/>
      <c r="R19" s="341"/>
      <c r="S19" s="341"/>
      <c r="T19" s="102">
        <v>195</v>
      </c>
      <c r="U19" s="61">
        <v>171</v>
      </c>
      <c r="V19" s="80">
        <f t="shared" si="2"/>
        <v>366</v>
      </c>
      <c r="W19" s="108">
        <v>142</v>
      </c>
      <c r="X19" s="55"/>
    </row>
    <row r="20" spans="1:25" s="3" customFormat="1" ht="15" customHeight="1">
      <c r="A20" s="55"/>
      <c r="B20" s="355" t="s">
        <v>250</v>
      </c>
      <c r="C20" s="355"/>
      <c r="D20" s="355"/>
      <c r="E20" s="355"/>
      <c r="F20" s="355"/>
      <c r="G20" s="355"/>
      <c r="H20" s="355"/>
      <c r="I20" s="102">
        <v>102</v>
      </c>
      <c r="J20" s="61">
        <v>105</v>
      </c>
      <c r="K20" s="80">
        <f t="shared" si="0"/>
        <v>207</v>
      </c>
      <c r="L20" s="61">
        <v>76</v>
      </c>
      <c r="M20" s="341" t="s">
        <v>251</v>
      </c>
      <c r="N20" s="341"/>
      <c r="O20" s="341"/>
      <c r="P20" s="341"/>
      <c r="Q20" s="341"/>
      <c r="R20" s="341"/>
      <c r="S20" s="341"/>
      <c r="T20" s="102">
        <v>103</v>
      </c>
      <c r="U20" s="61">
        <v>77</v>
      </c>
      <c r="V20" s="80">
        <f t="shared" si="2"/>
        <v>180</v>
      </c>
      <c r="W20" s="108">
        <v>92</v>
      </c>
      <c r="X20" s="55"/>
    </row>
    <row r="21" spans="1:25" s="3" customFormat="1" ht="15" customHeight="1">
      <c r="A21" s="55"/>
      <c r="B21" s="355" t="s">
        <v>252</v>
      </c>
      <c r="C21" s="355"/>
      <c r="D21" s="355"/>
      <c r="E21" s="355"/>
      <c r="F21" s="355"/>
      <c r="G21" s="355"/>
      <c r="H21" s="355"/>
      <c r="I21" s="102">
        <v>79</v>
      </c>
      <c r="J21" s="61">
        <v>80</v>
      </c>
      <c r="K21" s="80">
        <f t="shared" si="0"/>
        <v>159</v>
      </c>
      <c r="L21" s="61">
        <v>62</v>
      </c>
      <c r="M21" s="341" t="s">
        <v>253</v>
      </c>
      <c r="N21" s="341"/>
      <c r="O21" s="341"/>
      <c r="P21" s="341"/>
      <c r="Q21" s="341"/>
      <c r="R21" s="341"/>
      <c r="S21" s="341"/>
      <c r="T21" s="102">
        <v>47</v>
      </c>
      <c r="U21" s="61">
        <v>47</v>
      </c>
      <c r="V21" s="80">
        <f t="shared" si="2"/>
        <v>94</v>
      </c>
      <c r="W21" s="108">
        <v>40</v>
      </c>
      <c r="X21" s="55"/>
    </row>
    <row r="22" spans="1:25" s="3" customFormat="1" ht="15" customHeight="1">
      <c r="A22" s="55"/>
      <c r="B22" s="355" t="s">
        <v>446</v>
      </c>
      <c r="C22" s="355"/>
      <c r="D22" s="355"/>
      <c r="E22" s="355"/>
      <c r="F22" s="355"/>
      <c r="G22" s="355"/>
      <c r="H22" s="355"/>
      <c r="I22" s="102">
        <v>159</v>
      </c>
      <c r="J22" s="61">
        <v>151</v>
      </c>
      <c r="K22" s="80">
        <f t="shared" si="0"/>
        <v>310</v>
      </c>
      <c r="L22" s="61">
        <v>92</v>
      </c>
      <c r="M22" s="351" t="s">
        <v>254</v>
      </c>
      <c r="N22" s="351"/>
      <c r="O22" s="351"/>
      <c r="P22" s="351"/>
      <c r="Q22" s="351"/>
      <c r="R22" s="351"/>
      <c r="S22" s="351"/>
      <c r="T22" s="102">
        <v>3</v>
      </c>
      <c r="U22" s="61">
        <v>1</v>
      </c>
      <c r="V22" s="80">
        <f t="shared" si="2"/>
        <v>4</v>
      </c>
      <c r="W22" s="108">
        <v>3</v>
      </c>
      <c r="X22" s="55"/>
    </row>
    <row r="23" spans="1:25" s="3" customFormat="1" ht="15" customHeight="1">
      <c r="A23" s="55"/>
      <c r="B23" s="355" t="s">
        <v>447</v>
      </c>
      <c r="C23" s="355"/>
      <c r="D23" s="355"/>
      <c r="E23" s="355"/>
      <c r="F23" s="355"/>
      <c r="G23" s="355"/>
      <c r="H23" s="355"/>
      <c r="I23" s="102">
        <v>195</v>
      </c>
      <c r="J23" s="61">
        <v>173</v>
      </c>
      <c r="K23" s="80">
        <f t="shared" si="0"/>
        <v>368</v>
      </c>
      <c r="L23" s="61">
        <v>108</v>
      </c>
      <c r="M23" s="341" t="s">
        <v>255</v>
      </c>
      <c r="N23" s="341"/>
      <c r="O23" s="341"/>
      <c r="P23" s="341"/>
      <c r="Q23" s="341"/>
      <c r="R23" s="341"/>
      <c r="S23" s="341"/>
      <c r="T23" s="102">
        <v>69</v>
      </c>
      <c r="U23" s="61">
        <v>55</v>
      </c>
      <c r="V23" s="80">
        <f t="shared" si="2"/>
        <v>124</v>
      </c>
      <c r="W23" s="108">
        <v>54</v>
      </c>
      <c r="X23" s="55"/>
    </row>
    <row r="24" spans="1:25" s="3" customFormat="1" ht="15" customHeight="1">
      <c r="A24" s="55"/>
      <c r="B24" s="355" t="s">
        <v>448</v>
      </c>
      <c r="C24" s="355"/>
      <c r="D24" s="355"/>
      <c r="E24" s="355"/>
      <c r="F24" s="355"/>
      <c r="G24" s="355"/>
      <c r="H24" s="355"/>
      <c r="I24" s="102">
        <v>209</v>
      </c>
      <c r="J24" s="61">
        <v>193</v>
      </c>
      <c r="K24" s="80">
        <f t="shared" si="0"/>
        <v>402</v>
      </c>
      <c r="L24" s="61">
        <v>112</v>
      </c>
      <c r="M24" s="341" t="s">
        <v>256</v>
      </c>
      <c r="N24" s="341"/>
      <c r="O24" s="341"/>
      <c r="P24" s="341"/>
      <c r="Q24" s="341"/>
      <c r="R24" s="341"/>
      <c r="S24" s="341"/>
      <c r="T24" s="102">
        <v>66</v>
      </c>
      <c r="U24" s="61">
        <v>88</v>
      </c>
      <c r="V24" s="80">
        <f t="shared" si="2"/>
        <v>154</v>
      </c>
      <c r="W24" s="108">
        <v>61</v>
      </c>
      <c r="X24" s="55"/>
    </row>
    <row r="25" spans="1:25" s="3" customFormat="1" ht="15" customHeight="1">
      <c r="A25" s="55"/>
      <c r="B25" s="342" t="s">
        <v>257</v>
      </c>
      <c r="C25" s="342"/>
      <c r="D25" s="342"/>
      <c r="E25" s="342"/>
      <c r="F25" s="342"/>
      <c r="G25" s="342"/>
      <c r="H25" s="342"/>
      <c r="I25" s="102">
        <v>54</v>
      </c>
      <c r="J25" s="61">
        <v>69</v>
      </c>
      <c r="K25" s="80">
        <f t="shared" si="0"/>
        <v>123</v>
      </c>
      <c r="L25" s="61">
        <v>41</v>
      </c>
      <c r="M25" s="341" t="s">
        <v>258</v>
      </c>
      <c r="N25" s="341"/>
      <c r="O25" s="341"/>
      <c r="P25" s="341"/>
      <c r="Q25" s="341"/>
      <c r="R25" s="341"/>
      <c r="S25" s="341"/>
      <c r="T25" s="102">
        <v>242</v>
      </c>
      <c r="U25" s="61">
        <v>216</v>
      </c>
      <c r="V25" s="80">
        <f t="shared" si="2"/>
        <v>458</v>
      </c>
      <c r="W25" s="108">
        <v>213</v>
      </c>
      <c r="X25" s="55"/>
    </row>
    <row r="26" spans="1:25" s="3" customFormat="1" ht="15" customHeight="1">
      <c r="A26" s="55"/>
      <c r="B26" s="342" t="s">
        <v>259</v>
      </c>
      <c r="C26" s="342"/>
      <c r="D26" s="342"/>
      <c r="E26" s="342"/>
      <c r="F26" s="342"/>
      <c r="G26" s="342"/>
      <c r="H26" s="342"/>
      <c r="I26" s="102">
        <v>50</v>
      </c>
      <c r="J26" s="61">
        <v>57</v>
      </c>
      <c r="K26" s="80">
        <f t="shared" si="0"/>
        <v>107</v>
      </c>
      <c r="L26" s="61">
        <v>46</v>
      </c>
      <c r="M26" s="341" t="s">
        <v>260</v>
      </c>
      <c r="N26" s="341"/>
      <c r="O26" s="341"/>
      <c r="P26" s="341"/>
      <c r="Q26" s="341"/>
      <c r="R26" s="341"/>
      <c r="S26" s="341"/>
      <c r="T26" s="102">
        <v>64</v>
      </c>
      <c r="U26" s="61">
        <v>76</v>
      </c>
      <c r="V26" s="80">
        <f t="shared" si="2"/>
        <v>140</v>
      </c>
      <c r="W26" s="108">
        <v>65</v>
      </c>
      <c r="X26" s="55"/>
    </row>
    <row r="27" spans="1:25" s="3" customFormat="1" ht="15" customHeight="1">
      <c r="A27" s="55"/>
      <c r="B27" s="342" t="s">
        <v>261</v>
      </c>
      <c r="C27" s="342"/>
      <c r="D27" s="342"/>
      <c r="E27" s="342"/>
      <c r="F27" s="342"/>
      <c r="G27" s="342"/>
      <c r="H27" s="342"/>
      <c r="I27" s="102">
        <v>24</v>
      </c>
      <c r="J27" s="61">
        <v>24</v>
      </c>
      <c r="K27" s="80">
        <f t="shared" si="0"/>
        <v>48</v>
      </c>
      <c r="L27" s="61">
        <v>20</v>
      </c>
      <c r="M27" s="341" t="s">
        <v>262</v>
      </c>
      <c r="N27" s="341"/>
      <c r="O27" s="341"/>
      <c r="P27" s="341"/>
      <c r="Q27" s="341"/>
      <c r="R27" s="341"/>
      <c r="S27" s="341"/>
      <c r="T27" s="102">
        <v>260</v>
      </c>
      <c r="U27" s="61">
        <v>278</v>
      </c>
      <c r="V27" s="80">
        <f t="shared" si="2"/>
        <v>538</v>
      </c>
      <c r="W27" s="108">
        <v>224</v>
      </c>
      <c r="X27" s="55"/>
      <c r="Y27" s="1"/>
    </row>
    <row r="28" spans="1:25" s="3" customFormat="1" ht="15" customHeight="1">
      <c r="A28" s="55"/>
      <c r="B28" s="355" t="s">
        <v>263</v>
      </c>
      <c r="C28" s="355"/>
      <c r="D28" s="355"/>
      <c r="E28" s="355"/>
      <c r="F28" s="355"/>
      <c r="G28" s="355"/>
      <c r="H28" s="355"/>
      <c r="I28" s="102">
        <v>86</v>
      </c>
      <c r="J28" s="61">
        <v>95</v>
      </c>
      <c r="K28" s="80">
        <f t="shared" si="0"/>
        <v>181</v>
      </c>
      <c r="L28" s="61">
        <v>66</v>
      </c>
      <c r="M28" s="341" t="s">
        <v>264</v>
      </c>
      <c r="N28" s="341"/>
      <c r="O28" s="341"/>
      <c r="P28" s="341"/>
      <c r="Q28" s="341"/>
      <c r="R28" s="341"/>
      <c r="S28" s="341"/>
      <c r="T28" s="102">
        <v>72</v>
      </c>
      <c r="U28" s="61">
        <v>64</v>
      </c>
      <c r="V28" s="80">
        <f t="shared" si="2"/>
        <v>136</v>
      </c>
      <c r="W28" s="108">
        <v>49</v>
      </c>
      <c r="X28" s="55"/>
    </row>
    <row r="29" spans="1:25" s="3" customFormat="1" ht="15" customHeight="1">
      <c r="A29" s="55"/>
      <c r="B29" s="355" t="s">
        <v>265</v>
      </c>
      <c r="C29" s="355"/>
      <c r="D29" s="355"/>
      <c r="E29" s="355"/>
      <c r="F29" s="355"/>
      <c r="G29" s="355"/>
      <c r="H29" s="355"/>
      <c r="I29" s="102">
        <v>119</v>
      </c>
      <c r="J29" s="61">
        <v>129</v>
      </c>
      <c r="K29" s="80">
        <f t="shared" si="0"/>
        <v>248</v>
      </c>
      <c r="L29" s="61">
        <v>84</v>
      </c>
      <c r="M29" s="341" t="s">
        <v>266</v>
      </c>
      <c r="N29" s="341"/>
      <c r="O29" s="341"/>
      <c r="P29" s="341"/>
      <c r="Q29" s="341"/>
      <c r="R29" s="341"/>
      <c r="S29" s="341"/>
      <c r="T29" s="102">
        <v>193</v>
      </c>
      <c r="U29" s="61">
        <v>179</v>
      </c>
      <c r="V29" s="80">
        <f t="shared" si="2"/>
        <v>372</v>
      </c>
      <c r="W29" s="108">
        <v>175</v>
      </c>
      <c r="X29" s="55"/>
    </row>
    <row r="30" spans="1:25" s="3" customFormat="1" ht="15" customHeight="1">
      <c r="A30" s="55"/>
      <c r="B30" s="355" t="s">
        <v>267</v>
      </c>
      <c r="C30" s="355"/>
      <c r="D30" s="355"/>
      <c r="E30" s="355"/>
      <c r="F30" s="355"/>
      <c r="G30" s="355"/>
      <c r="H30" s="355"/>
      <c r="I30" s="102">
        <v>121</v>
      </c>
      <c r="J30" s="61">
        <v>120</v>
      </c>
      <c r="K30" s="80">
        <f t="shared" si="0"/>
        <v>241</v>
      </c>
      <c r="L30" s="61">
        <v>83</v>
      </c>
      <c r="M30" s="351" t="s">
        <v>268</v>
      </c>
      <c r="N30" s="351"/>
      <c r="O30" s="351"/>
      <c r="P30" s="351"/>
      <c r="Q30" s="351"/>
      <c r="R30" s="351"/>
      <c r="S30" s="351"/>
      <c r="T30" s="102">
        <v>118</v>
      </c>
      <c r="U30" s="61">
        <v>123</v>
      </c>
      <c r="V30" s="80">
        <f t="shared" si="2"/>
        <v>241</v>
      </c>
      <c r="W30" s="108">
        <v>99</v>
      </c>
      <c r="X30" s="55"/>
    </row>
    <row r="31" spans="1:25" ht="15" customHeight="1">
      <c r="A31" s="17"/>
      <c r="B31" s="355" t="s">
        <v>269</v>
      </c>
      <c r="C31" s="355"/>
      <c r="D31" s="355"/>
      <c r="E31" s="355"/>
      <c r="F31" s="355"/>
      <c r="G31" s="355"/>
      <c r="H31" s="355"/>
      <c r="I31" s="102">
        <v>229</v>
      </c>
      <c r="J31" s="61">
        <v>224</v>
      </c>
      <c r="K31" s="80">
        <f t="shared" si="0"/>
        <v>453</v>
      </c>
      <c r="L31" s="61">
        <v>137</v>
      </c>
      <c r="M31" s="351" t="s">
        <v>270</v>
      </c>
      <c r="N31" s="351"/>
      <c r="O31" s="351"/>
      <c r="P31" s="351"/>
      <c r="Q31" s="351"/>
      <c r="R31" s="351"/>
      <c r="S31" s="351"/>
      <c r="T31" s="102">
        <v>26</v>
      </c>
      <c r="U31" s="61">
        <v>28</v>
      </c>
      <c r="V31" s="80">
        <f t="shared" si="2"/>
        <v>54</v>
      </c>
      <c r="W31" s="108">
        <v>21</v>
      </c>
      <c r="X31" s="55"/>
    </row>
    <row r="32" spans="1:25" ht="15" customHeight="1">
      <c r="A32" s="55"/>
      <c r="B32" s="355" t="s">
        <v>271</v>
      </c>
      <c r="C32" s="355"/>
      <c r="D32" s="355"/>
      <c r="E32" s="355"/>
      <c r="F32" s="355"/>
      <c r="G32" s="355"/>
      <c r="H32" s="355"/>
      <c r="I32" s="102">
        <v>245</v>
      </c>
      <c r="J32" s="61">
        <v>218</v>
      </c>
      <c r="K32" s="80">
        <f t="shared" si="0"/>
        <v>463</v>
      </c>
      <c r="L32" s="61">
        <v>144</v>
      </c>
      <c r="M32" s="341" t="s">
        <v>272</v>
      </c>
      <c r="N32" s="341"/>
      <c r="O32" s="341"/>
      <c r="P32" s="341"/>
      <c r="Q32" s="341"/>
      <c r="R32" s="341"/>
      <c r="S32" s="341"/>
      <c r="T32" s="102">
        <v>77</v>
      </c>
      <c r="U32" s="61">
        <v>73</v>
      </c>
      <c r="V32" s="80">
        <f t="shared" si="2"/>
        <v>150</v>
      </c>
      <c r="W32" s="108">
        <v>68</v>
      </c>
      <c r="X32" s="55"/>
    </row>
    <row r="33" spans="1:24" ht="15" customHeight="1">
      <c r="A33" s="17"/>
      <c r="B33" s="355" t="s">
        <v>273</v>
      </c>
      <c r="C33" s="355"/>
      <c r="D33" s="355"/>
      <c r="E33" s="355"/>
      <c r="F33" s="355"/>
      <c r="G33" s="355"/>
      <c r="H33" s="355"/>
      <c r="I33" s="102">
        <v>128</v>
      </c>
      <c r="J33" s="61">
        <v>119</v>
      </c>
      <c r="K33" s="80">
        <f t="shared" si="0"/>
        <v>247</v>
      </c>
      <c r="L33" s="61">
        <v>70</v>
      </c>
      <c r="M33" s="341" t="s">
        <v>274</v>
      </c>
      <c r="N33" s="341"/>
      <c r="O33" s="341"/>
      <c r="P33" s="341"/>
      <c r="Q33" s="341"/>
      <c r="R33" s="341"/>
      <c r="S33" s="341"/>
      <c r="T33" s="102">
        <v>52</v>
      </c>
      <c r="U33" s="61">
        <v>52</v>
      </c>
      <c r="V33" s="80">
        <f t="shared" si="2"/>
        <v>104</v>
      </c>
      <c r="W33" s="108">
        <v>51</v>
      </c>
      <c r="X33" s="17"/>
    </row>
    <row r="34" spans="1:24" ht="15" customHeight="1">
      <c r="A34" s="17"/>
      <c r="B34" s="355" t="s">
        <v>275</v>
      </c>
      <c r="C34" s="355"/>
      <c r="D34" s="355"/>
      <c r="E34" s="355"/>
      <c r="F34" s="355"/>
      <c r="G34" s="355"/>
      <c r="H34" s="355"/>
      <c r="I34" s="102">
        <v>110</v>
      </c>
      <c r="J34" s="61">
        <v>106</v>
      </c>
      <c r="K34" s="80">
        <f t="shared" si="0"/>
        <v>216</v>
      </c>
      <c r="L34" s="61">
        <v>63</v>
      </c>
      <c r="M34" s="341" t="s">
        <v>276</v>
      </c>
      <c r="N34" s="341"/>
      <c r="O34" s="341"/>
      <c r="P34" s="341"/>
      <c r="Q34" s="341"/>
      <c r="R34" s="341"/>
      <c r="S34" s="341"/>
      <c r="T34" s="102">
        <v>70</v>
      </c>
      <c r="U34" s="61">
        <v>82</v>
      </c>
      <c r="V34" s="80">
        <f t="shared" si="2"/>
        <v>152</v>
      </c>
      <c r="W34" s="108">
        <v>70</v>
      </c>
      <c r="X34" s="17"/>
    </row>
    <row r="35" spans="1:24" ht="15" customHeight="1">
      <c r="A35" s="17"/>
      <c r="B35" s="355" t="s">
        <v>277</v>
      </c>
      <c r="C35" s="355"/>
      <c r="D35" s="355"/>
      <c r="E35" s="355"/>
      <c r="F35" s="355"/>
      <c r="G35" s="355"/>
      <c r="H35" s="355"/>
      <c r="I35" s="102">
        <v>123</v>
      </c>
      <c r="J35" s="61">
        <v>135</v>
      </c>
      <c r="K35" s="80">
        <f t="shared" si="0"/>
        <v>258</v>
      </c>
      <c r="L35" s="61">
        <v>79</v>
      </c>
      <c r="M35" s="341" t="s">
        <v>278</v>
      </c>
      <c r="N35" s="341"/>
      <c r="O35" s="341"/>
      <c r="P35" s="341"/>
      <c r="Q35" s="341"/>
      <c r="R35" s="341"/>
      <c r="S35" s="341"/>
      <c r="T35" s="102">
        <v>108</v>
      </c>
      <c r="U35" s="61">
        <v>125</v>
      </c>
      <c r="V35" s="80">
        <f t="shared" si="2"/>
        <v>233</v>
      </c>
      <c r="W35" s="108">
        <v>105</v>
      </c>
      <c r="X35" s="17"/>
    </row>
    <row r="36" spans="1:24" ht="15" customHeight="1">
      <c r="A36" s="17"/>
      <c r="B36" s="342" t="s">
        <v>279</v>
      </c>
      <c r="C36" s="342"/>
      <c r="D36" s="342"/>
      <c r="E36" s="342"/>
      <c r="F36" s="342"/>
      <c r="G36" s="342"/>
      <c r="H36" s="342"/>
      <c r="I36" s="102">
        <v>27</v>
      </c>
      <c r="J36" s="61">
        <v>28</v>
      </c>
      <c r="K36" s="80">
        <f t="shared" si="0"/>
        <v>55</v>
      </c>
      <c r="L36" s="61">
        <v>23</v>
      </c>
      <c r="M36" s="341" t="s">
        <v>280</v>
      </c>
      <c r="N36" s="341"/>
      <c r="O36" s="341"/>
      <c r="P36" s="341"/>
      <c r="Q36" s="341"/>
      <c r="R36" s="341"/>
      <c r="S36" s="341"/>
      <c r="T36" s="102">
        <v>119</v>
      </c>
      <c r="U36" s="61">
        <v>125</v>
      </c>
      <c r="V36" s="80">
        <f t="shared" si="2"/>
        <v>244</v>
      </c>
      <c r="W36" s="108">
        <v>108</v>
      </c>
      <c r="X36" s="17"/>
    </row>
    <row r="37" spans="1:24" ht="15" customHeight="1">
      <c r="A37" s="17"/>
      <c r="B37" s="342" t="s">
        <v>281</v>
      </c>
      <c r="C37" s="342"/>
      <c r="D37" s="342"/>
      <c r="E37" s="342"/>
      <c r="F37" s="342"/>
      <c r="G37" s="342"/>
      <c r="H37" s="342"/>
      <c r="I37" s="102">
        <v>66</v>
      </c>
      <c r="J37" s="61">
        <v>65</v>
      </c>
      <c r="K37" s="80">
        <f t="shared" si="0"/>
        <v>131</v>
      </c>
      <c r="L37" s="61">
        <v>58</v>
      </c>
      <c r="M37" s="341" t="s">
        <v>282</v>
      </c>
      <c r="N37" s="341"/>
      <c r="O37" s="341"/>
      <c r="P37" s="341"/>
      <c r="Q37" s="341"/>
      <c r="R37" s="341"/>
      <c r="S37" s="341"/>
      <c r="T37" s="102">
        <v>203</v>
      </c>
      <c r="U37" s="61">
        <v>193</v>
      </c>
      <c r="V37" s="80">
        <f t="shared" si="2"/>
        <v>396</v>
      </c>
      <c r="W37" s="108">
        <v>174</v>
      </c>
      <c r="X37" s="17"/>
    </row>
    <row r="38" spans="1:24" ht="15" customHeight="1">
      <c r="A38" s="17"/>
      <c r="B38" s="342" t="s">
        <v>283</v>
      </c>
      <c r="C38" s="342"/>
      <c r="D38" s="342"/>
      <c r="E38" s="342"/>
      <c r="F38" s="342"/>
      <c r="G38" s="342"/>
      <c r="H38" s="342"/>
      <c r="I38" s="102">
        <v>69</v>
      </c>
      <c r="J38" s="61">
        <v>77</v>
      </c>
      <c r="K38" s="80">
        <f t="shared" si="0"/>
        <v>146</v>
      </c>
      <c r="L38" s="61">
        <v>55</v>
      </c>
      <c r="M38" s="357" t="s">
        <v>449</v>
      </c>
      <c r="N38" s="351"/>
      <c r="O38" s="351"/>
      <c r="P38" s="351"/>
      <c r="Q38" s="351"/>
      <c r="R38" s="351"/>
      <c r="S38" s="351"/>
      <c r="T38" s="102">
        <v>36</v>
      </c>
      <c r="U38" s="61">
        <v>35</v>
      </c>
      <c r="V38" s="80">
        <f t="shared" si="2"/>
        <v>71</v>
      </c>
      <c r="W38" s="108">
        <v>32</v>
      </c>
      <c r="X38" s="17"/>
    </row>
    <row r="39" spans="1:24" ht="15" customHeight="1">
      <c r="A39" s="17"/>
      <c r="B39" s="342" t="s">
        <v>284</v>
      </c>
      <c r="C39" s="342"/>
      <c r="D39" s="342"/>
      <c r="E39" s="342"/>
      <c r="F39" s="342"/>
      <c r="G39" s="342"/>
      <c r="H39" s="342"/>
      <c r="I39" s="102">
        <v>8</v>
      </c>
      <c r="J39" s="61">
        <v>15</v>
      </c>
      <c r="K39" s="80">
        <f t="shared" si="0"/>
        <v>23</v>
      </c>
      <c r="L39" s="61">
        <v>21</v>
      </c>
      <c r="M39" s="351" t="s">
        <v>285</v>
      </c>
      <c r="N39" s="351"/>
      <c r="O39" s="351"/>
      <c r="P39" s="351"/>
      <c r="Q39" s="351"/>
      <c r="R39" s="351"/>
      <c r="S39" s="351"/>
      <c r="T39" s="102">
        <v>82</v>
      </c>
      <c r="U39" s="61">
        <v>66</v>
      </c>
      <c r="V39" s="80">
        <f t="shared" si="2"/>
        <v>148</v>
      </c>
      <c r="W39" s="108">
        <v>91</v>
      </c>
      <c r="X39" s="17"/>
    </row>
    <row r="40" spans="1:24" ht="15" customHeight="1">
      <c r="A40" s="17"/>
      <c r="B40" s="355" t="s">
        <v>286</v>
      </c>
      <c r="C40" s="355"/>
      <c r="D40" s="355"/>
      <c r="E40" s="355"/>
      <c r="F40" s="355"/>
      <c r="G40" s="355"/>
      <c r="H40" s="355"/>
      <c r="I40" s="102">
        <v>31</v>
      </c>
      <c r="J40" s="61">
        <v>33</v>
      </c>
      <c r="K40" s="80">
        <f t="shared" si="0"/>
        <v>64</v>
      </c>
      <c r="L40" s="61">
        <v>30</v>
      </c>
      <c r="M40" s="351" t="s">
        <v>287</v>
      </c>
      <c r="N40" s="351"/>
      <c r="O40" s="351"/>
      <c r="P40" s="351"/>
      <c r="Q40" s="351"/>
      <c r="R40" s="351"/>
      <c r="S40" s="351"/>
      <c r="T40" s="102">
        <v>0</v>
      </c>
      <c r="U40" s="61">
        <v>1</v>
      </c>
      <c r="V40" s="80">
        <f t="shared" si="2"/>
        <v>1</v>
      </c>
      <c r="W40" s="108">
        <v>1</v>
      </c>
      <c r="X40" s="17"/>
    </row>
    <row r="41" spans="1:24" ht="15" customHeight="1">
      <c r="A41" s="17"/>
      <c r="B41" s="355" t="s">
        <v>288</v>
      </c>
      <c r="C41" s="355"/>
      <c r="D41" s="355"/>
      <c r="E41" s="355"/>
      <c r="F41" s="355"/>
      <c r="G41" s="355"/>
      <c r="H41" s="355"/>
      <c r="I41" s="102">
        <v>39</v>
      </c>
      <c r="J41" s="61">
        <v>36</v>
      </c>
      <c r="K41" s="80">
        <f t="shared" si="0"/>
        <v>75</v>
      </c>
      <c r="L41" s="61">
        <v>33</v>
      </c>
      <c r="M41" s="341" t="s">
        <v>289</v>
      </c>
      <c r="N41" s="341"/>
      <c r="O41" s="341"/>
      <c r="P41" s="341"/>
      <c r="Q41" s="341"/>
      <c r="R41" s="341"/>
      <c r="S41" s="341"/>
      <c r="T41" s="102">
        <v>55</v>
      </c>
      <c r="U41" s="61">
        <v>47</v>
      </c>
      <c r="V41" s="80">
        <f t="shared" si="2"/>
        <v>102</v>
      </c>
      <c r="W41" s="108">
        <v>44</v>
      </c>
      <c r="X41" s="17"/>
    </row>
    <row r="42" spans="1:24" ht="15" customHeight="1">
      <c r="A42" s="17"/>
      <c r="B42" s="342" t="s">
        <v>290</v>
      </c>
      <c r="C42" s="342"/>
      <c r="D42" s="342"/>
      <c r="E42" s="342"/>
      <c r="F42" s="342"/>
      <c r="G42" s="342"/>
      <c r="H42" s="342"/>
      <c r="I42" s="102">
        <v>58</v>
      </c>
      <c r="J42" s="61">
        <v>58</v>
      </c>
      <c r="K42" s="80">
        <f t="shared" si="0"/>
        <v>116</v>
      </c>
      <c r="L42" s="61">
        <v>52</v>
      </c>
      <c r="M42" s="341" t="s">
        <v>291</v>
      </c>
      <c r="N42" s="341"/>
      <c r="O42" s="341"/>
      <c r="P42" s="341"/>
      <c r="Q42" s="341"/>
      <c r="R42" s="341"/>
      <c r="S42" s="341"/>
      <c r="T42" s="102">
        <v>27</v>
      </c>
      <c r="U42" s="61">
        <v>34</v>
      </c>
      <c r="V42" s="80">
        <f t="shared" si="2"/>
        <v>61</v>
      </c>
      <c r="W42" s="108">
        <v>29</v>
      </c>
      <c r="X42" s="17"/>
    </row>
    <row r="43" spans="1:24" ht="15" customHeight="1">
      <c r="A43" s="17"/>
      <c r="B43" s="342" t="s">
        <v>292</v>
      </c>
      <c r="C43" s="342"/>
      <c r="D43" s="342"/>
      <c r="E43" s="342"/>
      <c r="F43" s="342"/>
      <c r="G43" s="342"/>
      <c r="H43" s="342"/>
      <c r="I43" s="102">
        <v>66</v>
      </c>
      <c r="J43" s="61">
        <v>67</v>
      </c>
      <c r="K43" s="80">
        <f t="shared" si="0"/>
        <v>133</v>
      </c>
      <c r="L43" s="61">
        <v>55</v>
      </c>
      <c r="M43" s="351" t="s">
        <v>450</v>
      </c>
      <c r="N43" s="351"/>
      <c r="O43" s="351"/>
      <c r="P43" s="351"/>
      <c r="Q43" s="351"/>
      <c r="R43" s="351"/>
      <c r="S43" s="351"/>
      <c r="T43" s="102">
        <v>0</v>
      </c>
      <c r="U43" s="61">
        <v>0</v>
      </c>
      <c r="V43" s="80">
        <f t="shared" si="2"/>
        <v>0</v>
      </c>
      <c r="W43" s="108">
        <v>0</v>
      </c>
      <c r="X43" s="17"/>
    </row>
    <row r="44" spans="1:24" ht="15" customHeight="1">
      <c r="A44" s="17"/>
      <c r="B44" s="342" t="s">
        <v>293</v>
      </c>
      <c r="C44" s="342"/>
      <c r="D44" s="342"/>
      <c r="E44" s="342"/>
      <c r="F44" s="342"/>
      <c r="G44" s="342"/>
      <c r="H44" s="342"/>
      <c r="I44" s="102">
        <v>57</v>
      </c>
      <c r="J44" s="61">
        <v>61</v>
      </c>
      <c r="K44" s="80">
        <f t="shared" si="0"/>
        <v>118</v>
      </c>
      <c r="L44" s="61">
        <v>47</v>
      </c>
      <c r="M44" s="341" t="s">
        <v>294</v>
      </c>
      <c r="N44" s="341"/>
      <c r="O44" s="341"/>
      <c r="P44" s="341"/>
      <c r="Q44" s="341"/>
      <c r="R44" s="341"/>
      <c r="S44" s="341"/>
      <c r="T44" s="102">
        <v>134</v>
      </c>
      <c r="U44" s="61">
        <v>100</v>
      </c>
      <c r="V44" s="80">
        <f t="shared" si="2"/>
        <v>234</v>
      </c>
      <c r="W44" s="108">
        <v>127</v>
      </c>
      <c r="X44" s="17"/>
    </row>
    <row r="45" spans="1:24" ht="15" customHeight="1">
      <c r="A45" s="17"/>
      <c r="B45" s="342" t="s">
        <v>295</v>
      </c>
      <c r="C45" s="342"/>
      <c r="D45" s="342"/>
      <c r="E45" s="342"/>
      <c r="F45" s="342"/>
      <c r="G45" s="342"/>
      <c r="H45" s="342"/>
      <c r="I45" s="102">
        <v>61</v>
      </c>
      <c r="J45" s="61">
        <v>68</v>
      </c>
      <c r="K45" s="80">
        <f t="shared" si="0"/>
        <v>129</v>
      </c>
      <c r="L45" s="61">
        <v>57</v>
      </c>
      <c r="M45" s="341" t="s">
        <v>296</v>
      </c>
      <c r="N45" s="341"/>
      <c r="O45" s="341"/>
      <c r="P45" s="341"/>
      <c r="Q45" s="341"/>
      <c r="R45" s="341"/>
      <c r="S45" s="341"/>
      <c r="T45" s="102">
        <v>164</v>
      </c>
      <c r="U45" s="61">
        <v>163</v>
      </c>
      <c r="V45" s="80">
        <f t="shared" si="2"/>
        <v>327</v>
      </c>
      <c r="W45" s="108">
        <v>146</v>
      </c>
      <c r="X45" s="17"/>
    </row>
    <row r="46" spans="1:24" ht="15" customHeight="1">
      <c r="A46" s="17"/>
      <c r="B46" s="355" t="s">
        <v>297</v>
      </c>
      <c r="C46" s="355"/>
      <c r="D46" s="355"/>
      <c r="E46" s="355"/>
      <c r="F46" s="355"/>
      <c r="G46" s="355"/>
      <c r="H46" s="355"/>
      <c r="I46" s="102">
        <v>41</v>
      </c>
      <c r="J46" s="61">
        <v>44</v>
      </c>
      <c r="K46" s="80">
        <f t="shared" si="0"/>
        <v>85</v>
      </c>
      <c r="L46" s="61">
        <v>52</v>
      </c>
      <c r="M46" s="357" t="s">
        <v>451</v>
      </c>
      <c r="N46" s="351"/>
      <c r="O46" s="351"/>
      <c r="P46" s="351"/>
      <c r="Q46" s="351"/>
      <c r="R46" s="351"/>
      <c r="S46" s="351"/>
      <c r="T46" s="102">
        <v>48</v>
      </c>
      <c r="U46" s="61">
        <v>47</v>
      </c>
      <c r="V46" s="80">
        <f t="shared" si="2"/>
        <v>95</v>
      </c>
      <c r="W46" s="108">
        <v>45</v>
      </c>
      <c r="X46" s="17"/>
    </row>
    <row r="47" spans="1:24" ht="15" customHeight="1">
      <c r="A47" s="17"/>
      <c r="B47" s="355" t="s">
        <v>298</v>
      </c>
      <c r="C47" s="355"/>
      <c r="D47" s="355"/>
      <c r="E47" s="355"/>
      <c r="F47" s="355"/>
      <c r="G47" s="355"/>
      <c r="H47" s="355"/>
      <c r="I47" s="102">
        <v>85</v>
      </c>
      <c r="J47" s="61">
        <v>83</v>
      </c>
      <c r="K47" s="80">
        <f t="shared" si="0"/>
        <v>168</v>
      </c>
      <c r="L47" s="61">
        <v>85</v>
      </c>
      <c r="M47" s="341" t="s">
        <v>299</v>
      </c>
      <c r="N47" s="341"/>
      <c r="O47" s="341"/>
      <c r="P47" s="341"/>
      <c r="Q47" s="341"/>
      <c r="R47" s="341"/>
      <c r="S47" s="341"/>
      <c r="T47" s="102">
        <v>115</v>
      </c>
      <c r="U47" s="61">
        <v>131</v>
      </c>
      <c r="V47" s="80">
        <f t="shared" si="2"/>
        <v>246</v>
      </c>
      <c r="W47" s="108">
        <v>123</v>
      </c>
      <c r="X47" s="17"/>
    </row>
    <row r="48" spans="1:24" ht="15" customHeight="1">
      <c r="A48" s="17"/>
      <c r="B48" s="355" t="s">
        <v>300</v>
      </c>
      <c r="C48" s="355"/>
      <c r="D48" s="355"/>
      <c r="E48" s="355"/>
      <c r="F48" s="355"/>
      <c r="G48" s="355"/>
      <c r="H48" s="355"/>
      <c r="I48" s="102">
        <v>64</v>
      </c>
      <c r="J48" s="61">
        <v>63</v>
      </c>
      <c r="K48" s="80">
        <f t="shared" si="0"/>
        <v>127</v>
      </c>
      <c r="L48" s="61">
        <v>56</v>
      </c>
      <c r="M48" s="351" t="s">
        <v>301</v>
      </c>
      <c r="N48" s="351"/>
      <c r="O48" s="351"/>
      <c r="P48" s="351"/>
      <c r="Q48" s="351"/>
      <c r="R48" s="351"/>
      <c r="S48" s="351"/>
      <c r="T48" s="102">
        <v>68</v>
      </c>
      <c r="U48" s="61">
        <v>70</v>
      </c>
      <c r="V48" s="80">
        <v>138</v>
      </c>
      <c r="W48" s="108">
        <v>54</v>
      </c>
      <c r="X48" s="17"/>
    </row>
    <row r="49" spans="1:24" ht="15" customHeight="1">
      <c r="A49" s="17"/>
      <c r="B49" s="355" t="s">
        <v>302</v>
      </c>
      <c r="C49" s="355"/>
      <c r="D49" s="355"/>
      <c r="E49" s="355"/>
      <c r="F49" s="355"/>
      <c r="G49" s="355"/>
      <c r="H49" s="355"/>
      <c r="I49" s="102">
        <v>44</v>
      </c>
      <c r="J49" s="61">
        <v>49</v>
      </c>
      <c r="K49" s="80">
        <f t="shared" si="0"/>
        <v>93</v>
      </c>
      <c r="L49" s="61">
        <v>46</v>
      </c>
      <c r="M49" s="351" t="s">
        <v>303</v>
      </c>
      <c r="N49" s="351"/>
      <c r="O49" s="351"/>
      <c r="P49" s="351"/>
      <c r="Q49" s="351"/>
      <c r="R49" s="351"/>
      <c r="S49" s="351"/>
      <c r="T49" s="102">
        <v>32</v>
      </c>
      <c r="U49" s="61">
        <v>24</v>
      </c>
      <c r="V49" s="80">
        <f t="shared" si="2"/>
        <v>56</v>
      </c>
      <c r="W49" s="108">
        <v>40</v>
      </c>
      <c r="X49" s="17"/>
    </row>
    <row r="50" spans="1:24" ht="15" customHeight="1">
      <c r="A50" s="17"/>
      <c r="B50" s="355" t="s">
        <v>304</v>
      </c>
      <c r="C50" s="355"/>
      <c r="D50" s="355"/>
      <c r="E50" s="355"/>
      <c r="F50" s="355"/>
      <c r="G50" s="355"/>
      <c r="H50" s="355"/>
      <c r="I50" s="102">
        <v>92</v>
      </c>
      <c r="J50" s="61">
        <v>77</v>
      </c>
      <c r="K50" s="80">
        <f t="shared" si="0"/>
        <v>169</v>
      </c>
      <c r="L50" s="61">
        <v>82</v>
      </c>
      <c r="M50" s="341" t="s">
        <v>305</v>
      </c>
      <c r="N50" s="341"/>
      <c r="O50" s="341"/>
      <c r="P50" s="341"/>
      <c r="Q50" s="341"/>
      <c r="R50" s="341"/>
      <c r="S50" s="341"/>
      <c r="T50" s="102">
        <v>387</v>
      </c>
      <c r="U50" s="61">
        <v>361</v>
      </c>
      <c r="V50" s="80">
        <f t="shared" si="2"/>
        <v>748</v>
      </c>
      <c r="W50" s="108">
        <v>320</v>
      </c>
      <c r="X50" s="17"/>
    </row>
    <row r="51" spans="1:24" ht="15" customHeight="1">
      <c r="A51" s="17"/>
      <c r="B51" s="355" t="s">
        <v>306</v>
      </c>
      <c r="C51" s="355"/>
      <c r="D51" s="355"/>
      <c r="E51" s="355"/>
      <c r="F51" s="355"/>
      <c r="G51" s="355"/>
      <c r="H51" s="355"/>
      <c r="I51" s="102">
        <v>78</v>
      </c>
      <c r="J51" s="61">
        <v>74</v>
      </c>
      <c r="K51" s="80">
        <f t="shared" si="0"/>
        <v>152</v>
      </c>
      <c r="L51" s="61">
        <v>67</v>
      </c>
      <c r="M51" s="341" t="s">
        <v>307</v>
      </c>
      <c r="N51" s="341"/>
      <c r="O51" s="341"/>
      <c r="P51" s="341"/>
      <c r="Q51" s="341"/>
      <c r="R51" s="341"/>
      <c r="S51" s="341"/>
      <c r="T51" s="102">
        <v>203</v>
      </c>
      <c r="U51" s="61">
        <v>216</v>
      </c>
      <c r="V51" s="80">
        <f t="shared" si="2"/>
        <v>419</v>
      </c>
      <c r="W51" s="108">
        <v>193</v>
      </c>
      <c r="X51" s="17"/>
    </row>
    <row r="52" spans="1:24" ht="15" customHeight="1">
      <c r="A52" s="17"/>
      <c r="B52" s="342" t="s">
        <v>308</v>
      </c>
      <c r="C52" s="342"/>
      <c r="D52" s="342"/>
      <c r="E52" s="342"/>
      <c r="F52" s="342"/>
      <c r="G52" s="342"/>
      <c r="H52" s="342"/>
      <c r="I52" s="102">
        <v>61</v>
      </c>
      <c r="J52" s="61">
        <v>59</v>
      </c>
      <c r="K52" s="80">
        <f t="shared" si="0"/>
        <v>120</v>
      </c>
      <c r="L52" s="61">
        <v>47</v>
      </c>
      <c r="M52" s="341" t="s">
        <v>309</v>
      </c>
      <c r="N52" s="341"/>
      <c r="O52" s="341"/>
      <c r="P52" s="341"/>
      <c r="Q52" s="341"/>
      <c r="R52" s="341"/>
      <c r="S52" s="341"/>
      <c r="T52" s="102">
        <v>22</v>
      </c>
      <c r="U52" s="61">
        <v>19</v>
      </c>
      <c r="V52" s="80">
        <f t="shared" si="2"/>
        <v>41</v>
      </c>
      <c r="W52" s="108">
        <v>18</v>
      </c>
      <c r="X52" s="17"/>
    </row>
    <row r="53" spans="1:24" ht="15" customHeight="1">
      <c r="A53" s="17"/>
      <c r="B53" s="356" t="s">
        <v>310</v>
      </c>
      <c r="C53" s="356"/>
      <c r="D53" s="356"/>
      <c r="E53" s="356"/>
      <c r="F53" s="356"/>
      <c r="G53" s="356"/>
      <c r="H53" s="356"/>
      <c r="I53" s="100">
        <v>22</v>
      </c>
      <c r="J53" s="100">
        <v>28</v>
      </c>
      <c r="K53" s="86">
        <f t="shared" si="0"/>
        <v>50</v>
      </c>
      <c r="L53" s="100">
        <v>18</v>
      </c>
      <c r="M53" s="344" t="s">
        <v>311</v>
      </c>
      <c r="N53" s="344"/>
      <c r="O53" s="344"/>
      <c r="P53" s="344"/>
      <c r="Q53" s="344"/>
      <c r="R53" s="344"/>
      <c r="S53" s="344"/>
      <c r="T53" s="100">
        <v>66</v>
      </c>
      <c r="U53" s="100">
        <v>83</v>
      </c>
      <c r="V53" s="86">
        <f t="shared" si="2"/>
        <v>149</v>
      </c>
      <c r="W53" s="100">
        <v>58</v>
      </c>
      <c r="X53" s="17"/>
    </row>
    <row r="54" spans="1:24" ht="6" customHeight="1">
      <c r="A54" s="17"/>
      <c r="B54" s="17"/>
      <c r="C54" s="17"/>
      <c r="D54" s="17"/>
      <c r="E54" s="17"/>
      <c r="F54" s="17"/>
      <c r="G54" s="17"/>
      <c r="H54" s="17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17"/>
    </row>
    <row r="55" spans="1:24" ht="12.75" customHeight="1">
      <c r="A55" s="17"/>
      <c r="B55" s="17"/>
      <c r="C55" s="17"/>
      <c r="D55" s="17"/>
      <c r="E55" s="17"/>
      <c r="F55" s="17"/>
      <c r="G55" s="17"/>
      <c r="H55" s="17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17"/>
    </row>
  </sheetData>
  <mergeCells count="103">
    <mergeCell ref="A2:W2"/>
    <mergeCell ref="I4:K4"/>
    <mergeCell ref="T4:V4"/>
    <mergeCell ref="L4:L5"/>
    <mergeCell ref="W4:W5"/>
    <mergeCell ref="B4:H5"/>
    <mergeCell ref="M4:S5"/>
    <mergeCell ref="M3:W3"/>
    <mergeCell ref="B7:H7"/>
    <mergeCell ref="M7:S7"/>
    <mergeCell ref="B6:H6"/>
    <mergeCell ref="M6:S6"/>
    <mergeCell ref="B9:H9"/>
    <mergeCell ref="M9:S9"/>
    <mergeCell ref="B8:H8"/>
    <mergeCell ref="M8:S8"/>
    <mergeCell ref="B11:H11"/>
    <mergeCell ref="M11:S11"/>
    <mergeCell ref="B10:H10"/>
    <mergeCell ref="M10:S10"/>
    <mergeCell ref="B13:H13"/>
    <mergeCell ref="M12:S13"/>
    <mergeCell ref="B12:H12"/>
    <mergeCell ref="B15:H15"/>
    <mergeCell ref="M15:S15"/>
    <mergeCell ref="B14:H14"/>
    <mergeCell ref="M14:S14"/>
    <mergeCell ref="B17:H17"/>
    <mergeCell ref="M17:S17"/>
    <mergeCell ref="B16:H16"/>
    <mergeCell ref="M16:S16"/>
    <mergeCell ref="B19:H19"/>
    <mergeCell ref="M19:S19"/>
    <mergeCell ref="B18:H18"/>
    <mergeCell ref="M18:S18"/>
    <mergeCell ref="B21:H21"/>
    <mergeCell ref="M21:S21"/>
    <mergeCell ref="B20:H20"/>
    <mergeCell ref="M20:S20"/>
    <mergeCell ref="B23:H23"/>
    <mergeCell ref="M23:S23"/>
    <mergeCell ref="B22:H22"/>
    <mergeCell ref="M22:S22"/>
    <mergeCell ref="B25:H25"/>
    <mergeCell ref="M25:S25"/>
    <mergeCell ref="B24:H24"/>
    <mergeCell ref="M24:S24"/>
    <mergeCell ref="B27:H27"/>
    <mergeCell ref="M27:S27"/>
    <mergeCell ref="B26:H26"/>
    <mergeCell ref="M26:S26"/>
    <mergeCell ref="B29:H29"/>
    <mergeCell ref="M29:S29"/>
    <mergeCell ref="B28:H28"/>
    <mergeCell ref="M28:S28"/>
    <mergeCell ref="B31:H31"/>
    <mergeCell ref="M31:S31"/>
    <mergeCell ref="B30:H30"/>
    <mergeCell ref="M30:S30"/>
    <mergeCell ref="B33:H33"/>
    <mergeCell ref="M33:S33"/>
    <mergeCell ref="B32:H32"/>
    <mergeCell ref="M32:S32"/>
    <mergeCell ref="B35:H35"/>
    <mergeCell ref="M35:S35"/>
    <mergeCell ref="B34:H34"/>
    <mergeCell ref="M34:S34"/>
    <mergeCell ref="B37:H37"/>
    <mergeCell ref="M37:S37"/>
    <mergeCell ref="B36:H36"/>
    <mergeCell ref="M36:S36"/>
    <mergeCell ref="B39:H39"/>
    <mergeCell ref="M39:S39"/>
    <mergeCell ref="B38:H38"/>
    <mergeCell ref="M38:S38"/>
    <mergeCell ref="B41:H41"/>
    <mergeCell ref="M41:S41"/>
    <mergeCell ref="B40:H40"/>
    <mergeCell ref="M40:S40"/>
    <mergeCell ref="B43:H43"/>
    <mergeCell ref="M43:S43"/>
    <mergeCell ref="B42:H42"/>
    <mergeCell ref="M42:S42"/>
    <mergeCell ref="B44:H44"/>
    <mergeCell ref="M44:S44"/>
    <mergeCell ref="B47:H47"/>
    <mergeCell ref="M47:S47"/>
    <mergeCell ref="B46:H46"/>
    <mergeCell ref="M46:S46"/>
    <mergeCell ref="B49:H49"/>
    <mergeCell ref="M49:S49"/>
    <mergeCell ref="B48:H48"/>
    <mergeCell ref="M48:S48"/>
    <mergeCell ref="B51:H51"/>
    <mergeCell ref="M51:S51"/>
    <mergeCell ref="B50:H50"/>
    <mergeCell ref="M50:S50"/>
    <mergeCell ref="B53:H53"/>
    <mergeCell ref="M53:S53"/>
    <mergeCell ref="B52:H52"/>
    <mergeCell ref="M52:S52"/>
    <mergeCell ref="B45:H45"/>
    <mergeCell ref="M45:S45"/>
  </mergeCells>
  <phoneticPr fontId="30"/>
  <pageMargins left="0.75138888888888899" right="0.75138888888888899" top="0.78680555555555598" bottom="0.78680555555555598" header="0.51041666666666696" footer="0"/>
  <pageSetup paperSize="9" scale="94" firstPageNumber="5" pageOrder="overThenDown" orientation="portrait" useFirstPageNumber="1" r:id="rId1"/>
  <headerFooter scaleWithDoc="0" alignWithMargins="0"/>
  <colBreaks count="1" manualBreakCount="1">
    <brk id="23" max="5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X58"/>
  <sheetViews>
    <sheetView view="pageBreakPreview" zoomScaleNormal="100" zoomScaleSheetLayoutView="100" workbookViewId="0"/>
  </sheetViews>
  <sheetFormatPr defaultColWidth="9" defaultRowHeight="12"/>
  <cols>
    <col min="1" max="8" width="1.875" style="1" customWidth="1"/>
    <col min="9" max="12" width="7.625" style="66" customWidth="1"/>
    <col min="13" max="19" width="1.875" style="66" customWidth="1"/>
    <col min="20" max="23" width="7.625" style="66" customWidth="1"/>
    <col min="24" max="24" width="1.875" style="1" customWidth="1"/>
    <col min="25" max="231" width="9" style="1"/>
    <col min="232" max="232" width="9" style="60"/>
    <col min="233" max="16384" width="9" style="65"/>
  </cols>
  <sheetData>
    <row r="1" spans="1:232" s="16" customFormat="1" ht="13.5" customHeight="1">
      <c r="A1" s="1"/>
      <c r="B1" s="1"/>
      <c r="C1" s="1"/>
      <c r="D1" s="1"/>
      <c r="E1" s="1"/>
      <c r="F1" s="1"/>
      <c r="G1" s="1"/>
      <c r="H1" s="1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232" s="15" customFormat="1">
      <c r="A2" s="332" t="s">
        <v>131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</row>
    <row r="3" spans="1:232" s="15" customFormat="1" ht="13.5" customHeight="1">
      <c r="A3" s="3"/>
      <c r="B3" s="3"/>
      <c r="C3" s="3"/>
      <c r="D3" s="3"/>
      <c r="E3" s="3"/>
      <c r="F3" s="3"/>
      <c r="G3" s="3"/>
      <c r="H3" s="3"/>
      <c r="I3" s="69"/>
      <c r="J3" s="69"/>
      <c r="K3" s="69"/>
      <c r="L3" s="69"/>
      <c r="M3" s="69"/>
      <c r="N3" s="69"/>
      <c r="O3" s="364" t="s">
        <v>463</v>
      </c>
      <c r="P3" s="364"/>
      <c r="Q3" s="364"/>
      <c r="R3" s="364"/>
      <c r="S3" s="364"/>
      <c r="T3" s="364"/>
      <c r="U3" s="364"/>
      <c r="V3" s="364"/>
      <c r="W3" s="364"/>
      <c r="X3" s="37"/>
      <c r="Y3" s="37"/>
      <c r="Z3" s="37"/>
      <c r="AA3" s="37"/>
      <c r="AB3" s="37"/>
      <c r="AC3" s="37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</row>
    <row r="4" spans="1:232" s="15" customFormat="1" ht="15" customHeight="1">
      <c r="A4" s="55"/>
      <c r="B4" s="206" t="s">
        <v>65</v>
      </c>
      <c r="C4" s="206"/>
      <c r="D4" s="206"/>
      <c r="E4" s="206"/>
      <c r="F4" s="206"/>
      <c r="G4" s="206"/>
      <c r="H4" s="206"/>
      <c r="I4" s="333" t="s">
        <v>5</v>
      </c>
      <c r="J4" s="333"/>
      <c r="K4" s="333"/>
      <c r="L4" s="336" t="s">
        <v>4</v>
      </c>
      <c r="M4" s="339" t="s">
        <v>65</v>
      </c>
      <c r="N4" s="339"/>
      <c r="O4" s="339"/>
      <c r="P4" s="339"/>
      <c r="Q4" s="339"/>
      <c r="R4" s="339"/>
      <c r="S4" s="339"/>
      <c r="T4" s="333" t="s">
        <v>5</v>
      </c>
      <c r="U4" s="333"/>
      <c r="V4" s="333"/>
      <c r="W4" s="336" t="s">
        <v>4</v>
      </c>
      <c r="X4" s="38"/>
      <c r="Y4" s="17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3"/>
    </row>
    <row r="5" spans="1:232" s="15" customFormat="1" ht="15" customHeight="1">
      <c r="A5" s="1"/>
      <c r="B5" s="206"/>
      <c r="C5" s="206"/>
      <c r="D5" s="206"/>
      <c r="E5" s="206"/>
      <c r="F5" s="206"/>
      <c r="G5" s="206"/>
      <c r="H5" s="206"/>
      <c r="I5" s="93" t="s">
        <v>8</v>
      </c>
      <c r="J5" s="93" t="s">
        <v>9</v>
      </c>
      <c r="K5" s="93" t="s">
        <v>132</v>
      </c>
      <c r="L5" s="336"/>
      <c r="M5" s="339"/>
      <c r="N5" s="339"/>
      <c r="O5" s="339"/>
      <c r="P5" s="339"/>
      <c r="Q5" s="339"/>
      <c r="R5" s="339"/>
      <c r="S5" s="339"/>
      <c r="T5" s="93" t="s">
        <v>8</v>
      </c>
      <c r="U5" s="93" t="s">
        <v>9</v>
      </c>
      <c r="V5" s="93" t="s">
        <v>132</v>
      </c>
      <c r="W5" s="336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3"/>
    </row>
    <row r="6" spans="1:232" s="15" customFormat="1" ht="15" customHeight="1">
      <c r="A6" s="3"/>
      <c r="B6" s="340" t="s">
        <v>452</v>
      </c>
      <c r="C6" s="340"/>
      <c r="D6" s="340"/>
      <c r="E6" s="340"/>
      <c r="F6" s="340"/>
      <c r="G6" s="340"/>
      <c r="H6" s="340"/>
      <c r="I6" s="105">
        <v>304</v>
      </c>
      <c r="J6" s="61">
        <v>311</v>
      </c>
      <c r="K6" s="80">
        <f t="shared" ref="K6:K31" si="0">SUM(I6:J6)</f>
        <v>615</v>
      </c>
      <c r="L6" s="61">
        <v>255</v>
      </c>
      <c r="M6" s="341" t="s">
        <v>312</v>
      </c>
      <c r="N6" s="341"/>
      <c r="O6" s="341"/>
      <c r="P6" s="341"/>
      <c r="Q6" s="341"/>
      <c r="R6" s="341"/>
      <c r="S6" s="341"/>
      <c r="T6" s="105">
        <v>104</v>
      </c>
      <c r="U6" s="61">
        <v>86</v>
      </c>
      <c r="V6" s="80">
        <f t="shared" ref="V6:V48" si="1">SUM(T6:U6)</f>
        <v>190</v>
      </c>
      <c r="W6" s="105">
        <v>96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</row>
    <row r="7" spans="1:232" s="15" customFormat="1" ht="15" customHeight="1">
      <c r="A7" s="3"/>
      <c r="B7" s="342" t="s">
        <v>313</v>
      </c>
      <c r="C7" s="342"/>
      <c r="D7" s="342"/>
      <c r="E7" s="342"/>
      <c r="F7" s="342"/>
      <c r="G7" s="342"/>
      <c r="H7" s="342"/>
      <c r="I7" s="102">
        <v>92</v>
      </c>
      <c r="J7" s="61">
        <v>106</v>
      </c>
      <c r="K7" s="80">
        <f t="shared" si="0"/>
        <v>198</v>
      </c>
      <c r="L7" s="61">
        <v>100</v>
      </c>
      <c r="M7" s="341" t="s">
        <v>314</v>
      </c>
      <c r="N7" s="341"/>
      <c r="O7" s="341"/>
      <c r="P7" s="341"/>
      <c r="Q7" s="341"/>
      <c r="R7" s="341"/>
      <c r="S7" s="341"/>
      <c r="T7" s="102">
        <v>107</v>
      </c>
      <c r="U7" s="61">
        <v>115</v>
      </c>
      <c r="V7" s="80">
        <f t="shared" si="1"/>
        <v>222</v>
      </c>
      <c r="W7" s="102">
        <v>87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</row>
    <row r="8" spans="1:232" s="15" customFormat="1" ht="15" customHeight="1">
      <c r="A8" s="3"/>
      <c r="B8" s="342" t="s">
        <v>315</v>
      </c>
      <c r="C8" s="342"/>
      <c r="D8" s="342"/>
      <c r="E8" s="342"/>
      <c r="F8" s="342"/>
      <c r="G8" s="342"/>
      <c r="H8" s="342"/>
      <c r="I8" s="102">
        <v>145</v>
      </c>
      <c r="J8" s="61">
        <v>165</v>
      </c>
      <c r="K8" s="80">
        <f t="shared" si="0"/>
        <v>310</v>
      </c>
      <c r="L8" s="61">
        <v>141</v>
      </c>
      <c r="M8" s="341" t="s">
        <v>316</v>
      </c>
      <c r="N8" s="341"/>
      <c r="O8" s="341"/>
      <c r="P8" s="341"/>
      <c r="Q8" s="341"/>
      <c r="R8" s="341"/>
      <c r="S8" s="341"/>
      <c r="T8" s="102">
        <v>0</v>
      </c>
      <c r="U8" s="61">
        <v>0</v>
      </c>
      <c r="V8" s="80">
        <f t="shared" si="1"/>
        <v>0</v>
      </c>
      <c r="W8" s="102">
        <v>0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</row>
    <row r="9" spans="1:232" s="15" customFormat="1" ht="15" customHeight="1">
      <c r="A9" s="3"/>
      <c r="B9" s="342" t="s">
        <v>317</v>
      </c>
      <c r="C9" s="342"/>
      <c r="D9" s="342"/>
      <c r="E9" s="342"/>
      <c r="F9" s="342"/>
      <c r="G9" s="342"/>
      <c r="H9" s="342"/>
      <c r="I9" s="102">
        <v>43</v>
      </c>
      <c r="J9" s="61">
        <v>47</v>
      </c>
      <c r="K9" s="80">
        <f t="shared" si="0"/>
        <v>90</v>
      </c>
      <c r="L9" s="61">
        <v>38</v>
      </c>
      <c r="M9" s="341" t="s">
        <v>318</v>
      </c>
      <c r="N9" s="341"/>
      <c r="O9" s="341"/>
      <c r="P9" s="341"/>
      <c r="Q9" s="341"/>
      <c r="R9" s="341"/>
      <c r="S9" s="341"/>
      <c r="T9" s="102">
        <v>1</v>
      </c>
      <c r="U9" s="61">
        <v>0</v>
      </c>
      <c r="V9" s="80">
        <f t="shared" si="1"/>
        <v>1</v>
      </c>
      <c r="W9" s="102">
        <v>1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</row>
    <row r="10" spans="1:232" s="15" customFormat="1" ht="15" customHeight="1">
      <c r="A10" s="3"/>
      <c r="B10" s="340" t="s">
        <v>319</v>
      </c>
      <c r="C10" s="340"/>
      <c r="D10" s="340"/>
      <c r="E10" s="340"/>
      <c r="F10" s="340"/>
      <c r="G10" s="340"/>
      <c r="H10" s="340"/>
      <c r="I10" s="102">
        <v>54</v>
      </c>
      <c r="J10" s="61">
        <v>88</v>
      </c>
      <c r="K10" s="80">
        <f t="shared" si="0"/>
        <v>142</v>
      </c>
      <c r="L10" s="61">
        <v>55</v>
      </c>
      <c r="M10" s="341" t="s">
        <v>320</v>
      </c>
      <c r="N10" s="341"/>
      <c r="O10" s="341"/>
      <c r="P10" s="341"/>
      <c r="Q10" s="341"/>
      <c r="R10" s="341"/>
      <c r="S10" s="341"/>
      <c r="T10" s="102">
        <v>176</v>
      </c>
      <c r="U10" s="61">
        <v>160</v>
      </c>
      <c r="V10" s="80">
        <f t="shared" si="1"/>
        <v>336</v>
      </c>
      <c r="W10" s="102">
        <v>143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</row>
    <row r="11" spans="1:232" s="15" customFormat="1" ht="15" customHeight="1">
      <c r="A11" s="3"/>
      <c r="B11" s="340" t="s">
        <v>321</v>
      </c>
      <c r="C11" s="340"/>
      <c r="D11" s="340"/>
      <c r="E11" s="340"/>
      <c r="F11" s="340"/>
      <c r="G11" s="340"/>
      <c r="H11" s="340"/>
      <c r="I11" s="102">
        <v>51</v>
      </c>
      <c r="J11" s="61">
        <v>69</v>
      </c>
      <c r="K11" s="80">
        <f t="shared" si="0"/>
        <v>120</v>
      </c>
      <c r="L11" s="61">
        <v>59</v>
      </c>
      <c r="M11" s="341" t="s">
        <v>322</v>
      </c>
      <c r="N11" s="341"/>
      <c r="O11" s="341"/>
      <c r="P11" s="341"/>
      <c r="Q11" s="341"/>
      <c r="R11" s="341"/>
      <c r="S11" s="341"/>
      <c r="T11" s="102">
        <v>148</v>
      </c>
      <c r="U11" s="61">
        <v>153</v>
      </c>
      <c r="V11" s="80">
        <f t="shared" si="1"/>
        <v>301</v>
      </c>
      <c r="W11" s="102">
        <v>144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</row>
    <row r="12" spans="1:232" s="15" customFormat="1" ht="15" customHeight="1">
      <c r="A12" s="3"/>
      <c r="B12" s="340" t="s">
        <v>323</v>
      </c>
      <c r="C12" s="340"/>
      <c r="D12" s="340"/>
      <c r="E12" s="340"/>
      <c r="F12" s="340"/>
      <c r="G12" s="340"/>
      <c r="H12" s="340"/>
      <c r="I12" s="102">
        <v>120</v>
      </c>
      <c r="J12" s="61">
        <v>117</v>
      </c>
      <c r="K12" s="80">
        <f t="shared" si="0"/>
        <v>237</v>
      </c>
      <c r="L12" s="61">
        <v>88</v>
      </c>
      <c r="M12" s="341" t="s">
        <v>324</v>
      </c>
      <c r="N12" s="341"/>
      <c r="O12" s="341"/>
      <c r="P12" s="341"/>
      <c r="Q12" s="341"/>
      <c r="R12" s="341"/>
      <c r="S12" s="341"/>
      <c r="T12" s="102">
        <v>354</v>
      </c>
      <c r="U12" s="61">
        <v>317</v>
      </c>
      <c r="V12" s="80">
        <f t="shared" si="1"/>
        <v>671</v>
      </c>
      <c r="W12" s="102">
        <v>268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</row>
    <row r="13" spans="1:232" s="15" customFormat="1" ht="15" customHeight="1">
      <c r="A13" s="3"/>
      <c r="B13" s="340" t="s">
        <v>325</v>
      </c>
      <c r="C13" s="340"/>
      <c r="D13" s="340"/>
      <c r="E13" s="340"/>
      <c r="F13" s="340"/>
      <c r="G13" s="340"/>
      <c r="H13" s="340"/>
      <c r="I13" s="102">
        <v>201</v>
      </c>
      <c r="J13" s="61">
        <v>207</v>
      </c>
      <c r="K13" s="80">
        <f t="shared" si="0"/>
        <v>408</v>
      </c>
      <c r="L13" s="61">
        <v>185</v>
      </c>
      <c r="M13" s="363" t="s">
        <v>453</v>
      </c>
      <c r="N13" s="345"/>
      <c r="O13" s="345"/>
      <c r="P13" s="345"/>
      <c r="Q13" s="345"/>
      <c r="R13" s="345"/>
      <c r="S13" s="345"/>
      <c r="T13" s="102">
        <v>80</v>
      </c>
      <c r="U13" s="61">
        <v>82</v>
      </c>
      <c r="V13" s="80">
        <f t="shared" si="1"/>
        <v>162</v>
      </c>
      <c r="W13" s="102">
        <v>67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</row>
    <row r="14" spans="1:232" s="15" customFormat="1" ht="15" customHeight="1">
      <c r="A14" s="3"/>
      <c r="B14" s="340" t="s">
        <v>326</v>
      </c>
      <c r="C14" s="340"/>
      <c r="D14" s="340"/>
      <c r="E14" s="340"/>
      <c r="F14" s="340"/>
      <c r="G14" s="340"/>
      <c r="H14" s="340"/>
      <c r="I14" s="102">
        <v>171</v>
      </c>
      <c r="J14" s="61">
        <v>184</v>
      </c>
      <c r="K14" s="80">
        <f t="shared" si="0"/>
        <v>355</v>
      </c>
      <c r="L14" s="61">
        <v>155</v>
      </c>
      <c r="M14" s="341" t="s">
        <v>327</v>
      </c>
      <c r="N14" s="341"/>
      <c r="O14" s="341"/>
      <c r="P14" s="341"/>
      <c r="Q14" s="341"/>
      <c r="R14" s="341"/>
      <c r="S14" s="341"/>
      <c r="T14" s="102">
        <v>221</v>
      </c>
      <c r="U14" s="61">
        <v>205</v>
      </c>
      <c r="V14" s="80">
        <f t="shared" si="1"/>
        <v>426</v>
      </c>
      <c r="W14" s="102">
        <v>194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</row>
    <row r="15" spans="1:232" s="15" customFormat="1" ht="15" customHeight="1">
      <c r="A15" s="3"/>
      <c r="B15" s="340" t="s">
        <v>328</v>
      </c>
      <c r="C15" s="340"/>
      <c r="D15" s="340"/>
      <c r="E15" s="340"/>
      <c r="F15" s="340"/>
      <c r="G15" s="340"/>
      <c r="H15" s="340"/>
      <c r="I15" s="102">
        <v>196</v>
      </c>
      <c r="J15" s="61">
        <v>216</v>
      </c>
      <c r="K15" s="80">
        <f t="shared" si="0"/>
        <v>412</v>
      </c>
      <c r="L15" s="61">
        <v>175</v>
      </c>
      <c r="M15" s="341" t="s">
        <v>329</v>
      </c>
      <c r="N15" s="341"/>
      <c r="O15" s="341"/>
      <c r="P15" s="341"/>
      <c r="Q15" s="341"/>
      <c r="R15" s="341"/>
      <c r="S15" s="341"/>
      <c r="T15" s="102">
        <v>149</v>
      </c>
      <c r="U15" s="61">
        <v>137</v>
      </c>
      <c r="V15" s="80">
        <f t="shared" si="1"/>
        <v>286</v>
      </c>
      <c r="W15" s="102">
        <v>109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</row>
    <row r="16" spans="1:232" s="15" customFormat="1" ht="15" customHeight="1">
      <c r="A16" s="3"/>
      <c r="B16" s="340" t="s">
        <v>330</v>
      </c>
      <c r="C16" s="340"/>
      <c r="D16" s="340"/>
      <c r="E16" s="340"/>
      <c r="F16" s="340"/>
      <c r="G16" s="340"/>
      <c r="H16" s="340"/>
      <c r="I16" s="102">
        <v>154</v>
      </c>
      <c r="J16" s="61">
        <v>161</v>
      </c>
      <c r="K16" s="80">
        <f t="shared" si="0"/>
        <v>315</v>
      </c>
      <c r="L16" s="61">
        <v>135</v>
      </c>
      <c r="M16" s="341" t="s">
        <v>331</v>
      </c>
      <c r="N16" s="341"/>
      <c r="O16" s="341"/>
      <c r="P16" s="341"/>
      <c r="Q16" s="341"/>
      <c r="R16" s="341"/>
      <c r="S16" s="341"/>
      <c r="T16" s="102">
        <v>108</v>
      </c>
      <c r="U16" s="61">
        <v>113</v>
      </c>
      <c r="V16" s="80">
        <f t="shared" si="1"/>
        <v>221</v>
      </c>
      <c r="W16" s="102">
        <v>112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</row>
    <row r="17" spans="1:232" s="15" customFormat="1" ht="15" customHeight="1">
      <c r="A17" s="3"/>
      <c r="B17" s="340" t="s">
        <v>332</v>
      </c>
      <c r="C17" s="340"/>
      <c r="D17" s="340"/>
      <c r="E17" s="340"/>
      <c r="F17" s="340"/>
      <c r="G17" s="340"/>
      <c r="H17" s="340"/>
      <c r="I17" s="102">
        <v>274</v>
      </c>
      <c r="J17" s="61">
        <v>290</v>
      </c>
      <c r="K17" s="80">
        <f t="shared" si="0"/>
        <v>564</v>
      </c>
      <c r="L17" s="61">
        <v>227</v>
      </c>
      <c r="M17" s="341" t="s">
        <v>333</v>
      </c>
      <c r="N17" s="341"/>
      <c r="O17" s="341"/>
      <c r="P17" s="341"/>
      <c r="Q17" s="341"/>
      <c r="R17" s="341"/>
      <c r="S17" s="341"/>
      <c r="T17" s="102">
        <v>126</v>
      </c>
      <c r="U17" s="61">
        <v>139</v>
      </c>
      <c r="V17" s="80">
        <f t="shared" si="1"/>
        <v>265</v>
      </c>
      <c r="W17" s="102">
        <v>108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</row>
    <row r="18" spans="1:232" s="15" customFormat="1" ht="15" customHeight="1">
      <c r="A18" s="3"/>
      <c r="B18" s="340" t="s">
        <v>334</v>
      </c>
      <c r="C18" s="340"/>
      <c r="D18" s="340"/>
      <c r="E18" s="340"/>
      <c r="F18" s="340"/>
      <c r="G18" s="340"/>
      <c r="H18" s="340"/>
      <c r="I18" s="102">
        <v>156</v>
      </c>
      <c r="J18" s="61">
        <v>159</v>
      </c>
      <c r="K18" s="80">
        <f t="shared" si="0"/>
        <v>315</v>
      </c>
      <c r="L18" s="61">
        <v>132</v>
      </c>
      <c r="M18" s="341" t="s">
        <v>335</v>
      </c>
      <c r="N18" s="341"/>
      <c r="O18" s="341"/>
      <c r="P18" s="341"/>
      <c r="Q18" s="341"/>
      <c r="R18" s="341"/>
      <c r="S18" s="341"/>
      <c r="T18" s="102">
        <v>168</v>
      </c>
      <c r="U18" s="61">
        <v>184</v>
      </c>
      <c r="V18" s="80">
        <f t="shared" si="1"/>
        <v>352</v>
      </c>
      <c r="W18" s="102">
        <v>148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</row>
    <row r="19" spans="1:232" s="15" customFormat="1" ht="15" customHeight="1">
      <c r="A19" s="3"/>
      <c r="B19" s="340" t="s">
        <v>336</v>
      </c>
      <c r="C19" s="340"/>
      <c r="D19" s="340"/>
      <c r="E19" s="340"/>
      <c r="F19" s="340"/>
      <c r="G19" s="340"/>
      <c r="H19" s="340"/>
      <c r="I19" s="102">
        <v>180</v>
      </c>
      <c r="J19" s="61">
        <v>184</v>
      </c>
      <c r="K19" s="80">
        <f t="shared" si="0"/>
        <v>364</v>
      </c>
      <c r="L19" s="61">
        <v>163</v>
      </c>
      <c r="M19" s="341" t="s">
        <v>337</v>
      </c>
      <c r="N19" s="341"/>
      <c r="O19" s="341"/>
      <c r="P19" s="341"/>
      <c r="Q19" s="341"/>
      <c r="R19" s="341"/>
      <c r="S19" s="341"/>
      <c r="T19" s="102">
        <v>291</v>
      </c>
      <c r="U19" s="61">
        <v>196</v>
      </c>
      <c r="V19" s="80">
        <f t="shared" si="1"/>
        <v>487</v>
      </c>
      <c r="W19" s="102">
        <v>262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</row>
    <row r="20" spans="1:232" s="15" customFormat="1" ht="15" customHeight="1">
      <c r="A20" s="3"/>
      <c r="B20" s="340" t="s">
        <v>338</v>
      </c>
      <c r="C20" s="340"/>
      <c r="D20" s="340"/>
      <c r="E20" s="340"/>
      <c r="F20" s="340"/>
      <c r="G20" s="340"/>
      <c r="H20" s="340"/>
      <c r="I20" s="102">
        <v>100</v>
      </c>
      <c r="J20" s="61">
        <v>96</v>
      </c>
      <c r="K20" s="80">
        <f t="shared" si="0"/>
        <v>196</v>
      </c>
      <c r="L20" s="61">
        <v>95</v>
      </c>
      <c r="M20" s="341" t="s">
        <v>339</v>
      </c>
      <c r="N20" s="341"/>
      <c r="O20" s="341"/>
      <c r="P20" s="341"/>
      <c r="Q20" s="341"/>
      <c r="R20" s="341"/>
      <c r="S20" s="341"/>
      <c r="T20" s="102">
        <v>69</v>
      </c>
      <c r="U20" s="61">
        <v>71</v>
      </c>
      <c r="V20" s="80">
        <f t="shared" si="1"/>
        <v>140</v>
      </c>
      <c r="W20" s="102">
        <v>59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</row>
    <row r="21" spans="1:232" s="15" customFormat="1" ht="15" customHeight="1">
      <c r="A21" s="3"/>
      <c r="B21" s="340" t="s">
        <v>340</v>
      </c>
      <c r="C21" s="340"/>
      <c r="D21" s="340"/>
      <c r="E21" s="340"/>
      <c r="F21" s="340"/>
      <c r="G21" s="340"/>
      <c r="H21" s="340"/>
      <c r="I21" s="102">
        <v>82</v>
      </c>
      <c r="J21" s="61">
        <v>94</v>
      </c>
      <c r="K21" s="80">
        <f t="shared" si="0"/>
        <v>176</v>
      </c>
      <c r="L21" s="61">
        <v>86</v>
      </c>
      <c r="M21" s="341" t="s">
        <v>341</v>
      </c>
      <c r="N21" s="341"/>
      <c r="O21" s="341"/>
      <c r="P21" s="341"/>
      <c r="Q21" s="341"/>
      <c r="R21" s="341"/>
      <c r="S21" s="341"/>
      <c r="T21" s="102">
        <v>120</v>
      </c>
      <c r="U21" s="61">
        <v>126</v>
      </c>
      <c r="V21" s="80">
        <f t="shared" si="1"/>
        <v>246</v>
      </c>
      <c r="W21" s="102">
        <v>128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</row>
    <row r="22" spans="1:232" s="15" customFormat="1" ht="15" customHeight="1">
      <c r="A22" s="3"/>
      <c r="B22" s="340" t="s">
        <v>342</v>
      </c>
      <c r="C22" s="340"/>
      <c r="D22" s="340"/>
      <c r="E22" s="340"/>
      <c r="F22" s="340"/>
      <c r="G22" s="340"/>
      <c r="H22" s="340"/>
      <c r="I22" s="102">
        <v>106</v>
      </c>
      <c r="J22" s="61">
        <v>129</v>
      </c>
      <c r="K22" s="80">
        <f t="shared" si="0"/>
        <v>235</v>
      </c>
      <c r="L22" s="61">
        <v>100</v>
      </c>
      <c r="M22" s="345" t="s">
        <v>343</v>
      </c>
      <c r="N22" s="345"/>
      <c r="O22" s="345"/>
      <c r="P22" s="345"/>
      <c r="Q22" s="345"/>
      <c r="R22" s="345"/>
      <c r="S22" s="345"/>
      <c r="T22" s="102">
        <v>248</v>
      </c>
      <c r="U22" s="61">
        <v>227</v>
      </c>
      <c r="V22" s="80">
        <f t="shared" si="1"/>
        <v>475</v>
      </c>
      <c r="W22" s="102">
        <v>212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</row>
    <row r="23" spans="1:232" s="15" customFormat="1" ht="15" customHeight="1">
      <c r="A23" s="3"/>
      <c r="B23" s="340" t="s">
        <v>344</v>
      </c>
      <c r="C23" s="340"/>
      <c r="D23" s="340"/>
      <c r="E23" s="340"/>
      <c r="F23" s="340"/>
      <c r="G23" s="340"/>
      <c r="H23" s="340"/>
      <c r="I23" s="102">
        <v>129</v>
      </c>
      <c r="J23" s="61">
        <v>152</v>
      </c>
      <c r="K23" s="80">
        <f t="shared" si="0"/>
        <v>281</v>
      </c>
      <c r="L23" s="61">
        <v>123</v>
      </c>
      <c r="M23" s="341" t="s">
        <v>345</v>
      </c>
      <c r="N23" s="341"/>
      <c r="O23" s="341"/>
      <c r="P23" s="341"/>
      <c r="Q23" s="341"/>
      <c r="R23" s="341"/>
      <c r="S23" s="341"/>
      <c r="T23" s="102">
        <v>113</v>
      </c>
      <c r="U23" s="61">
        <v>113</v>
      </c>
      <c r="V23" s="80">
        <f t="shared" si="1"/>
        <v>226</v>
      </c>
      <c r="W23" s="102">
        <v>85</v>
      </c>
      <c r="X23" s="3"/>
      <c r="Y23" s="3"/>
      <c r="Z23" s="64"/>
      <c r="AA23" s="64"/>
      <c r="AB23" s="64"/>
      <c r="AC23" s="64"/>
      <c r="AD23" s="64"/>
      <c r="AE23" s="64"/>
      <c r="AF23" s="64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</row>
    <row r="24" spans="1:232" s="15" customFormat="1" ht="15" customHeight="1">
      <c r="A24" s="3"/>
      <c r="B24" s="340" t="s">
        <v>346</v>
      </c>
      <c r="C24" s="340"/>
      <c r="D24" s="340"/>
      <c r="E24" s="340"/>
      <c r="F24" s="340"/>
      <c r="G24" s="340"/>
      <c r="H24" s="340"/>
      <c r="I24" s="102">
        <v>98</v>
      </c>
      <c r="J24" s="61">
        <v>108</v>
      </c>
      <c r="K24" s="80">
        <f t="shared" si="0"/>
        <v>206</v>
      </c>
      <c r="L24" s="61">
        <v>99</v>
      </c>
      <c r="M24" s="341" t="s">
        <v>347</v>
      </c>
      <c r="N24" s="341"/>
      <c r="O24" s="341"/>
      <c r="P24" s="341"/>
      <c r="Q24" s="341"/>
      <c r="R24" s="341"/>
      <c r="S24" s="341"/>
      <c r="T24" s="102">
        <v>80</v>
      </c>
      <c r="U24" s="61">
        <v>78</v>
      </c>
      <c r="V24" s="80">
        <f t="shared" si="1"/>
        <v>158</v>
      </c>
      <c r="W24" s="102">
        <v>63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</row>
    <row r="25" spans="1:232" s="15" customFormat="1" ht="15" customHeight="1">
      <c r="A25" s="3"/>
      <c r="B25" s="340" t="s">
        <v>348</v>
      </c>
      <c r="C25" s="340"/>
      <c r="D25" s="340"/>
      <c r="E25" s="340"/>
      <c r="F25" s="340"/>
      <c r="G25" s="340"/>
      <c r="H25" s="340"/>
      <c r="I25" s="102">
        <v>106</v>
      </c>
      <c r="J25" s="61">
        <v>110</v>
      </c>
      <c r="K25" s="80">
        <f t="shared" si="0"/>
        <v>216</v>
      </c>
      <c r="L25" s="61">
        <v>100</v>
      </c>
      <c r="M25" s="341" t="s">
        <v>349</v>
      </c>
      <c r="N25" s="341"/>
      <c r="O25" s="341"/>
      <c r="P25" s="341"/>
      <c r="Q25" s="341"/>
      <c r="R25" s="341"/>
      <c r="S25" s="341"/>
      <c r="T25" s="102">
        <v>121</v>
      </c>
      <c r="U25" s="61">
        <v>116</v>
      </c>
      <c r="V25" s="80">
        <f t="shared" si="1"/>
        <v>237</v>
      </c>
      <c r="W25" s="102">
        <v>101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</row>
    <row r="26" spans="1:232" s="15" customFormat="1" ht="15" customHeight="1">
      <c r="A26" s="3"/>
      <c r="B26" s="340" t="s">
        <v>350</v>
      </c>
      <c r="C26" s="340"/>
      <c r="D26" s="340"/>
      <c r="E26" s="340"/>
      <c r="F26" s="340"/>
      <c r="G26" s="340"/>
      <c r="H26" s="340"/>
      <c r="I26" s="102">
        <v>0</v>
      </c>
      <c r="J26" s="61">
        <v>0</v>
      </c>
      <c r="K26" s="80">
        <f t="shared" si="0"/>
        <v>0</v>
      </c>
      <c r="L26" s="61">
        <v>0</v>
      </c>
      <c r="M26" s="341" t="s">
        <v>351</v>
      </c>
      <c r="N26" s="341"/>
      <c r="O26" s="341"/>
      <c r="P26" s="341"/>
      <c r="Q26" s="341"/>
      <c r="R26" s="341"/>
      <c r="S26" s="341"/>
      <c r="T26" s="102">
        <v>62</v>
      </c>
      <c r="U26" s="61">
        <v>62</v>
      </c>
      <c r="V26" s="80">
        <f t="shared" si="1"/>
        <v>124</v>
      </c>
      <c r="W26" s="102">
        <v>48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</row>
    <row r="27" spans="1:232" s="15" customFormat="1" ht="15" customHeight="1">
      <c r="A27" s="3"/>
      <c r="B27" s="342" t="s">
        <v>352</v>
      </c>
      <c r="C27" s="342"/>
      <c r="D27" s="342"/>
      <c r="E27" s="342"/>
      <c r="F27" s="342"/>
      <c r="G27" s="342"/>
      <c r="H27" s="342"/>
      <c r="I27" s="102">
        <v>157</v>
      </c>
      <c r="J27" s="61">
        <v>180</v>
      </c>
      <c r="K27" s="80">
        <f t="shared" si="0"/>
        <v>337</v>
      </c>
      <c r="L27" s="61">
        <v>146</v>
      </c>
      <c r="M27" s="341" t="s">
        <v>353</v>
      </c>
      <c r="N27" s="341"/>
      <c r="O27" s="341"/>
      <c r="P27" s="341"/>
      <c r="Q27" s="341"/>
      <c r="R27" s="341"/>
      <c r="S27" s="341"/>
      <c r="T27" s="102">
        <v>1</v>
      </c>
      <c r="U27" s="61">
        <v>1</v>
      </c>
      <c r="V27" s="80">
        <f t="shared" si="1"/>
        <v>2</v>
      </c>
      <c r="W27" s="102">
        <v>1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</row>
    <row r="28" spans="1:232" s="15" customFormat="1" ht="15" customHeight="1">
      <c r="A28" s="3"/>
      <c r="B28" s="342" t="s">
        <v>354</v>
      </c>
      <c r="C28" s="342"/>
      <c r="D28" s="342"/>
      <c r="E28" s="342"/>
      <c r="F28" s="342"/>
      <c r="G28" s="342"/>
      <c r="H28" s="342"/>
      <c r="I28" s="102">
        <v>95</v>
      </c>
      <c r="J28" s="61">
        <v>95</v>
      </c>
      <c r="K28" s="80">
        <f t="shared" si="0"/>
        <v>190</v>
      </c>
      <c r="L28" s="61">
        <v>80</v>
      </c>
      <c r="M28" s="341" t="s">
        <v>355</v>
      </c>
      <c r="N28" s="341"/>
      <c r="O28" s="341"/>
      <c r="P28" s="341"/>
      <c r="Q28" s="341"/>
      <c r="R28" s="341"/>
      <c r="S28" s="341"/>
      <c r="T28" s="102">
        <v>92</v>
      </c>
      <c r="U28" s="61">
        <v>73</v>
      </c>
      <c r="V28" s="80">
        <f t="shared" si="1"/>
        <v>165</v>
      </c>
      <c r="W28" s="102">
        <v>88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</row>
    <row r="29" spans="1:232" s="15" customFormat="1" ht="15" customHeight="1">
      <c r="A29" s="3"/>
      <c r="B29" s="340" t="s">
        <v>356</v>
      </c>
      <c r="C29" s="340"/>
      <c r="D29" s="340"/>
      <c r="E29" s="340"/>
      <c r="F29" s="340"/>
      <c r="G29" s="340"/>
      <c r="H29" s="340"/>
      <c r="I29" s="102">
        <v>80</v>
      </c>
      <c r="J29" s="61">
        <v>100</v>
      </c>
      <c r="K29" s="80">
        <f t="shared" si="0"/>
        <v>180</v>
      </c>
      <c r="L29" s="61">
        <v>76</v>
      </c>
      <c r="M29" s="345" t="s">
        <v>357</v>
      </c>
      <c r="N29" s="345"/>
      <c r="O29" s="345"/>
      <c r="P29" s="345"/>
      <c r="Q29" s="345"/>
      <c r="R29" s="345"/>
      <c r="S29" s="345"/>
      <c r="T29" s="102">
        <v>6</v>
      </c>
      <c r="U29" s="61">
        <v>0</v>
      </c>
      <c r="V29" s="80">
        <f t="shared" si="1"/>
        <v>6</v>
      </c>
      <c r="W29" s="102">
        <v>6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</row>
    <row r="30" spans="1:232" s="15" customFormat="1" ht="15" customHeight="1">
      <c r="A30" s="3"/>
      <c r="B30" s="340" t="s">
        <v>358</v>
      </c>
      <c r="C30" s="340"/>
      <c r="D30" s="340"/>
      <c r="E30" s="340"/>
      <c r="F30" s="340"/>
      <c r="G30" s="340"/>
      <c r="H30" s="340"/>
      <c r="I30" s="102">
        <v>66</v>
      </c>
      <c r="J30" s="61">
        <v>69</v>
      </c>
      <c r="K30" s="80">
        <f t="shared" si="0"/>
        <v>135</v>
      </c>
      <c r="L30" s="61">
        <v>69</v>
      </c>
      <c r="M30" s="345" t="s">
        <v>359</v>
      </c>
      <c r="N30" s="345"/>
      <c r="O30" s="345"/>
      <c r="P30" s="345"/>
      <c r="Q30" s="345"/>
      <c r="R30" s="345"/>
      <c r="S30" s="345"/>
      <c r="T30" s="102">
        <v>86</v>
      </c>
      <c r="U30" s="61">
        <v>90</v>
      </c>
      <c r="V30" s="80">
        <f t="shared" si="1"/>
        <v>176</v>
      </c>
      <c r="W30" s="102">
        <v>80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</row>
    <row r="31" spans="1:232" s="15" customFormat="1" ht="15" customHeight="1">
      <c r="A31" s="3"/>
      <c r="B31" s="342" t="s">
        <v>360</v>
      </c>
      <c r="C31" s="342"/>
      <c r="D31" s="342"/>
      <c r="E31" s="342"/>
      <c r="F31" s="342"/>
      <c r="G31" s="342"/>
      <c r="H31" s="342"/>
      <c r="I31" s="102">
        <v>52</v>
      </c>
      <c r="J31" s="61">
        <v>65</v>
      </c>
      <c r="K31" s="86">
        <f t="shared" si="0"/>
        <v>117</v>
      </c>
      <c r="L31" s="61">
        <v>49</v>
      </c>
      <c r="M31" s="345" t="s">
        <v>361</v>
      </c>
      <c r="N31" s="345"/>
      <c r="O31" s="345"/>
      <c r="P31" s="345"/>
      <c r="Q31" s="345"/>
      <c r="R31" s="345"/>
      <c r="S31" s="345"/>
      <c r="T31" s="102">
        <v>101</v>
      </c>
      <c r="U31" s="61">
        <v>117</v>
      </c>
      <c r="V31" s="80">
        <f t="shared" si="1"/>
        <v>218</v>
      </c>
      <c r="W31" s="102">
        <v>100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</row>
    <row r="32" spans="1:232" s="16" customFormat="1" ht="15" customHeight="1">
      <c r="A32" s="1"/>
      <c r="B32" s="361" t="s">
        <v>362</v>
      </c>
      <c r="C32" s="361"/>
      <c r="D32" s="361"/>
      <c r="E32" s="361"/>
      <c r="F32" s="361"/>
      <c r="G32" s="361"/>
      <c r="H32" s="361"/>
      <c r="I32" s="75"/>
      <c r="J32" s="103"/>
      <c r="K32" s="80"/>
      <c r="L32" s="75"/>
      <c r="M32" s="345" t="s">
        <v>363</v>
      </c>
      <c r="N32" s="345"/>
      <c r="O32" s="345"/>
      <c r="P32" s="345"/>
      <c r="Q32" s="345"/>
      <c r="R32" s="345"/>
      <c r="S32" s="345"/>
      <c r="T32" s="102">
        <v>130</v>
      </c>
      <c r="U32" s="61">
        <v>136</v>
      </c>
      <c r="V32" s="80">
        <f t="shared" si="1"/>
        <v>266</v>
      </c>
      <c r="W32" s="102">
        <v>107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s="16" customFormat="1" ht="15" customHeight="1">
      <c r="A33" s="1"/>
      <c r="B33" s="362"/>
      <c r="C33" s="362"/>
      <c r="D33" s="362"/>
      <c r="E33" s="362"/>
      <c r="F33" s="362"/>
      <c r="G33" s="362"/>
      <c r="H33" s="362"/>
      <c r="I33" s="80">
        <f>SUM(I34:I55,T6:T48)</f>
        <v>6208</v>
      </c>
      <c r="J33" s="104">
        <f>SUM(J34:J55,U6:U48)</f>
        <v>6179</v>
      </c>
      <c r="K33" s="80">
        <f t="shared" ref="K33:K55" si="2">SUM(I33:J33)</f>
        <v>12387</v>
      </c>
      <c r="L33" s="80">
        <f>SUM(L34:L55,W6:W48)</f>
        <v>5369</v>
      </c>
      <c r="M33" s="345" t="s">
        <v>364</v>
      </c>
      <c r="N33" s="345"/>
      <c r="O33" s="345"/>
      <c r="P33" s="345"/>
      <c r="Q33" s="345"/>
      <c r="R33" s="345"/>
      <c r="S33" s="345"/>
      <c r="T33" s="102">
        <v>127</v>
      </c>
      <c r="U33" s="61">
        <v>137</v>
      </c>
      <c r="V33" s="80">
        <f t="shared" si="1"/>
        <v>264</v>
      </c>
      <c r="W33" s="102">
        <v>110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s="16" customFormat="1" ht="15" customHeight="1">
      <c r="A34" s="1"/>
      <c r="B34" s="355" t="s">
        <v>365</v>
      </c>
      <c r="C34" s="355"/>
      <c r="D34" s="355"/>
      <c r="E34" s="355"/>
      <c r="F34" s="355"/>
      <c r="G34" s="355"/>
      <c r="H34" s="355"/>
      <c r="I34" s="102">
        <v>208</v>
      </c>
      <c r="J34" s="61">
        <v>206</v>
      </c>
      <c r="K34" s="80">
        <f t="shared" si="2"/>
        <v>414</v>
      </c>
      <c r="L34" s="61">
        <v>191</v>
      </c>
      <c r="M34" s="345" t="s">
        <v>366</v>
      </c>
      <c r="N34" s="345"/>
      <c r="O34" s="345"/>
      <c r="P34" s="345"/>
      <c r="Q34" s="345"/>
      <c r="R34" s="345"/>
      <c r="S34" s="345"/>
      <c r="T34" s="102">
        <v>91</v>
      </c>
      <c r="U34" s="61">
        <v>95</v>
      </c>
      <c r="V34" s="80">
        <f t="shared" si="1"/>
        <v>186</v>
      </c>
      <c r="W34" s="102">
        <v>79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s="16" customFormat="1" ht="15" customHeight="1">
      <c r="A35" s="1"/>
      <c r="B35" s="342" t="s">
        <v>367</v>
      </c>
      <c r="C35" s="342"/>
      <c r="D35" s="342"/>
      <c r="E35" s="342"/>
      <c r="F35" s="342"/>
      <c r="G35" s="342"/>
      <c r="H35" s="342"/>
      <c r="I35" s="102">
        <v>115</v>
      </c>
      <c r="J35" s="61">
        <v>121</v>
      </c>
      <c r="K35" s="80">
        <f t="shared" si="2"/>
        <v>236</v>
      </c>
      <c r="L35" s="61">
        <v>88</v>
      </c>
      <c r="M35" s="345" t="s">
        <v>368</v>
      </c>
      <c r="N35" s="345"/>
      <c r="O35" s="345"/>
      <c r="P35" s="345"/>
      <c r="Q35" s="345"/>
      <c r="R35" s="345"/>
      <c r="S35" s="345"/>
      <c r="T35" s="102">
        <v>104</v>
      </c>
      <c r="U35" s="61">
        <v>109</v>
      </c>
      <c r="V35" s="80">
        <f t="shared" si="1"/>
        <v>213</v>
      </c>
      <c r="W35" s="102">
        <v>87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s="16" customFormat="1" ht="15" customHeight="1">
      <c r="A36" s="1"/>
      <c r="B36" s="342" t="s">
        <v>369</v>
      </c>
      <c r="C36" s="342"/>
      <c r="D36" s="342"/>
      <c r="E36" s="342"/>
      <c r="F36" s="342"/>
      <c r="G36" s="342"/>
      <c r="H36" s="342"/>
      <c r="I36" s="102">
        <v>8</v>
      </c>
      <c r="J36" s="61">
        <v>11</v>
      </c>
      <c r="K36" s="80">
        <f t="shared" si="2"/>
        <v>19</v>
      </c>
      <c r="L36" s="61">
        <v>12</v>
      </c>
      <c r="M36" s="345" t="s">
        <v>370</v>
      </c>
      <c r="N36" s="345"/>
      <c r="O36" s="345"/>
      <c r="P36" s="345"/>
      <c r="Q36" s="345"/>
      <c r="R36" s="345"/>
      <c r="S36" s="345"/>
      <c r="T36" s="102">
        <v>23</v>
      </c>
      <c r="U36" s="61">
        <v>31</v>
      </c>
      <c r="V36" s="80">
        <f t="shared" si="1"/>
        <v>54</v>
      </c>
      <c r="W36" s="102">
        <v>31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s="16" customFormat="1" ht="15" customHeight="1">
      <c r="A37" s="1"/>
      <c r="B37" s="342" t="s">
        <v>371</v>
      </c>
      <c r="C37" s="342"/>
      <c r="D37" s="342"/>
      <c r="E37" s="342"/>
      <c r="F37" s="342"/>
      <c r="G37" s="342"/>
      <c r="H37" s="342"/>
      <c r="I37" s="102">
        <v>127</v>
      </c>
      <c r="J37" s="61">
        <v>114</v>
      </c>
      <c r="K37" s="80">
        <f t="shared" si="2"/>
        <v>241</v>
      </c>
      <c r="L37" s="61">
        <v>80</v>
      </c>
      <c r="M37" s="345" t="s">
        <v>372</v>
      </c>
      <c r="N37" s="345"/>
      <c r="O37" s="345"/>
      <c r="P37" s="345"/>
      <c r="Q37" s="345"/>
      <c r="R37" s="345"/>
      <c r="S37" s="345"/>
      <c r="T37" s="102">
        <v>34</v>
      </c>
      <c r="U37" s="61">
        <v>33</v>
      </c>
      <c r="V37" s="80">
        <f t="shared" si="1"/>
        <v>67</v>
      </c>
      <c r="W37" s="102">
        <v>37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s="16" customFormat="1" ht="15" customHeight="1">
      <c r="A38" s="1"/>
      <c r="B38" s="342" t="s">
        <v>373</v>
      </c>
      <c r="C38" s="342"/>
      <c r="D38" s="342"/>
      <c r="E38" s="342"/>
      <c r="F38" s="342"/>
      <c r="G38" s="342"/>
      <c r="H38" s="342"/>
      <c r="I38" s="102">
        <v>363</v>
      </c>
      <c r="J38" s="61">
        <v>392</v>
      </c>
      <c r="K38" s="80">
        <f t="shared" si="2"/>
        <v>755</v>
      </c>
      <c r="L38" s="61">
        <v>232</v>
      </c>
      <c r="M38" s="345" t="s">
        <v>374</v>
      </c>
      <c r="N38" s="345"/>
      <c r="O38" s="345"/>
      <c r="P38" s="345"/>
      <c r="Q38" s="345"/>
      <c r="R38" s="345"/>
      <c r="S38" s="345"/>
      <c r="T38" s="102">
        <v>43</v>
      </c>
      <c r="U38" s="61">
        <v>66</v>
      </c>
      <c r="V38" s="80">
        <f t="shared" si="1"/>
        <v>109</v>
      </c>
      <c r="W38" s="102">
        <v>55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s="16" customFormat="1" ht="15" customHeight="1">
      <c r="A39" s="1"/>
      <c r="B39" s="342" t="s">
        <v>375</v>
      </c>
      <c r="C39" s="342"/>
      <c r="D39" s="342"/>
      <c r="E39" s="342"/>
      <c r="F39" s="342"/>
      <c r="G39" s="342"/>
      <c r="H39" s="342"/>
      <c r="I39" s="102">
        <v>91</v>
      </c>
      <c r="J39" s="61">
        <v>99</v>
      </c>
      <c r="K39" s="80">
        <f t="shared" si="2"/>
        <v>190</v>
      </c>
      <c r="L39" s="61">
        <v>81</v>
      </c>
      <c r="M39" s="345" t="s">
        <v>376</v>
      </c>
      <c r="N39" s="345"/>
      <c r="O39" s="345"/>
      <c r="P39" s="345"/>
      <c r="Q39" s="345"/>
      <c r="R39" s="345"/>
      <c r="S39" s="345"/>
      <c r="T39" s="102">
        <v>31</v>
      </c>
      <c r="U39" s="61">
        <v>46</v>
      </c>
      <c r="V39" s="80">
        <f t="shared" si="1"/>
        <v>77</v>
      </c>
      <c r="W39" s="102">
        <v>39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s="16" customFormat="1" ht="15" customHeight="1">
      <c r="A40" s="1"/>
      <c r="B40" s="342" t="s">
        <v>377</v>
      </c>
      <c r="C40" s="342"/>
      <c r="D40" s="342"/>
      <c r="E40" s="342"/>
      <c r="F40" s="342"/>
      <c r="G40" s="342"/>
      <c r="H40" s="342"/>
      <c r="I40" s="102">
        <v>96</v>
      </c>
      <c r="J40" s="61">
        <v>120</v>
      </c>
      <c r="K40" s="80">
        <f t="shared" si="2"/>
        <v>216</v>
      </c>
      <c r="L40" s="61">
        <v>82</v>
      </c>
      <c r="M40" s="345" t="s">
        <v>378</v>
      </c>
      <c r="N40" s="345"/>
      <c r="O40" s="345"/>
      <c r="P40" s="345"/>
      <c r="Q40" s="345"/>
      <c r="R40" s="345"/>
      <c r="S40" s="345"/>
      <c r="T40" s="102">
        <v>52</v>
      </c>
      <c r="U40" s="61">
        <v>53</v>
      </c>
      <c r="V40" s="80">
        <f t="shared" si="1"/>
        <v>105</v>
      </c>
      <c r="W40" s="102">
        <v>51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32" s="16" customFormat="1" ht="15" customHeight="1">
      <c r="A41" s="1"/>
      <c r="B41" s="355" t="s">
        <v>379</v>
      </c>
      <c r="C41" s="355"/>
      <c r="D41" s="355"/>
      <c r="E41" s="355"/>
      <c r="F41" s="355"/>
      <c r="G41" s="355"/>
      <c r="H41" s="355"/>
      <c r="I41" s="102">
        <v>152</v>
      </c>
      <c r="J41" s="61">
        <v>152</v>
      </c>
      <c r="K41" s="80">
        <f t="shared" si="2"/>
        <v>304</v>
      </c>
      <c r="L41" s="61">
        <v>118</v>
      </c>
      <c r="M41" s="345" t="s">
        <v>380</v>
      </c>
      <c r="N41" s="345"/>
      <c r="O41" s="345"/>
      <c r="P41" s="345"/>
      <c r="Q41" s="345"/>
      <c r="R41" s="345"/>
      <c r="S41" s="345"/>
      <c r="T41" s="102">
        <v>31</v>
      </c>
      <c r="U41" s="61">
        <v>50</v>
      </c>
      <c r="V41" s="80">
        <f t="shared" si="1"/>
        <v>81</v>
      </c>
      <c r="W41" s="102">
        <v>40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</row>
    <row r="42" spans="1:232" s="16" customFormat="1" ht="15" customHeight="1">
      <c r="A42" s="1"/>
      <c r="B42" s="342" t="s">
        <v>381</v>
      </c>
      <c r="C42" s="342"/>
      <c r="D42" s="342"/>
      <c r="E42" s="342"/>
      <c r="F42" s="342"/>
      <c r="G42" s="342"/>
      <c r="H42" s="342"/>
      <c r="I42" s="102">
        <v>41</v>
      </c>
      <c r="J42" s="61">
        <v>45</v>
      </c>
      <c r="K42" s="80">
        <f t="shared" si="2"/>
        <v>86</v>
      </c>
      <c r="L42" s="61">
        <v>45</v>
      </c>
      <c r="M42" s="345" t="s">
        <v>382</v>
      </c>
      <c r="N42" s="345"/>
      <c r="O42" s="345"/>
      <c r="P42" s="345"/>
      <c r="Q42" s="345"/>
      <c r="R42" s="345"/>
      <c r="S42" s="345"/>
      <c r="T42" s="102">
        <v>50</v>
      </c>
      <c r="U42" s="61">
        <v>58</v>
      </c>
      <c r="V42" s="80">
        <f t="shared" si="1"/>
        <v>108</v>
      </c>
      <c r="W42" s="102">
        <v>52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</row>
    <row r="43" spans="1:232" s="16" customFormat="1" ht="15" customHeight="1">
      <c r="A43" s="1"/>
      <c r="B43" s="342" t="s">
        <v>383</v>
      </c>
      <c r="C43" s="342"/>
      <c r="D43" s="342"/>
      <c r="E43" s="342"/>
      <c r="F43" s="342"/>
      <c r="G43" s="342"/>
      <c r="H43" s="342"/>
      <c r="I43" s="102">
        <v>67</v>
      </c>
      <c r="J43" s="61">
        <v>77</v>
      </c>
      <c r="K43" s="80">
        <f t="shared" si="2"/>
        <v>144</v>
      </c>
      <c r="L43" s="61">
        <v>52</v>
      </c>
      <c r="M43" s="345" t="s">
        <v>384</v>
      </c>
      <c r="N43" s="345"/>
      <c r="O43" s="345"/>
      <c r="P43" s="345"/>
      <c r="Q43" s="345"/>
      <c r="R43" s="345"/>
      <c r="S43" s="345"/>
      <c r="T43" s="102">
        <v>103</v>
      </c>
      <c r="U43" s="61">
        <v>106</v>
      </c>
      <c r="V43" s="80">
        <f t="shared" si="1"/>
        <v>209</v>
      </c>
      <c r="W43" s="102">
        <v>97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</row>
    <row r="44" spans="1:232" s="16" customFormat="1" ht="15" customHeight="1">
      <c r="A44" s="1"/>
      <c r="B44" s="342" t="s">
        <v>385</v>
      </c>
      <c r="C44" s="342"/>
      <c r="D44" s="342"/>
      <c r="E44" s="342"/>
      <c r="F44" s="342"/>
      <c r="G44" s="342"/>
      <c r="H44" s="342"/>
      <c r="I44" s="102">
        <v>82</v>
      </c>
      <c r="J44" s="61">
        <v>73</v>
      </c>
      <c r="K44" s="80">
        <f t="shared" si="2"/>
        <v>155</v>
      </c>
      <c r="L44" s="61">
        <v>56</v>
      </c>
      <c r="M44" s="341" t="s">
        <v>386</v>
      </c>
      <c r="N44" s="341"/>
      <c r="O44" s="341"/>
      <c r="P44" s="341"/>
      <c r="Q44" s="341"/>
      <c r="R44" s="341"/>
      <c r="S44" s="341"/>
      <c r="T44" s="102">
        <v>0</v>
      </c>
      <c r="U44" s="61">
        <v>0</v>
      </c>
      <c r="V44" s="80">
        <f t="shared" si="1"/>
        <v>0</v>
      </c>
      <c r="W44" s="102">
        <v>0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</row>
    <row r="45" spans="1:232" s="16" customFormat="1" ht="15" customHeight="1">
      <c r="A45" s="1"/>
      <c r="B45" s="342" t="s">
        <v>387</v>
      </c>
      <c r="C45" s="342"/>
      <c r="D45" s="342"/>
      <c r="E45" s="342"/>
      <c r="F45" s="342"/>
      <c r="G45" s="342"/>
      <c r="H45" s="342"/>
      <c r="I45" s="102">
        <v>48</v>
      </c>
      <c r="J45" s="61">
        <v>52</v>
      </c>
      <c r="K45" s="80">
        <f t="shared" si="2"/>
        <v>100</v>
      </c>
      <c r="L45" s="61">
        <v>43</v>
      </c>
      <c r="M45" s="341" t="s">
        <v>388</v>
      </c>
      <c r="N45" s="341"/>
      <c r="O45" s="341"/>
      <c r="P45" s="341"/>
      <c r="Q45" s="341"/>
      <c r="R45" s="341"/>
      <c r="S45" s="341"/>
      <c r="T45" s="102">
        <v>1</v>
      </c>
      <c r="U45" s="61">
        <v>0</v>
      </c>
      <c r="V45" s="80">
        <f t="shared" si="1"/>
        <v>1</v>
      </c>
      <c r="W45" s="102">
        <v>1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</row>
    <row r="46" spans="1:232" s="16" customFormat="1" ht="15" customHeight="1">
      <c r="A46" s="1"/>
      <c r="B46" s="342" t="s">
        <v>389</v>
      </c>
      <c r="C46" s="342"/>
      <c r="D46" s="342"/>
      <c r="E46" s="342"/>
      <c r="F46" s="342"/>
      <c r="G46" s="342"/>
      <c r="H46" s="342"/>
      <c r="I46" s="102">
        <v>25</v>
      </c>
      <c r="J46" s="61">
        <v>34</v>
      </c>
      <c r="K46" s="80">
        <f t="shared" si="2"/>
        <v>59</v>
      </c>
      <c r="L46" s="61">
        <v>28</v>
      </c>
      <c r="M46" s="341" t="s">
        <v>390</v>
      </c>
      <c r="N46" s="341"/>
      <c r="O46" s="341"/>
      <c r="P46" s="341"/>
      <c r="Q46" s="341"/>
      <c r="R46" s="341"/>
      <c r="S46" s="341"/>
      <c r="T46" s="102">
        <v>12</v>
      </c>
      <c r="U46" s="61">
        <v>25</v>
      </c>
      <c r="V46" s="80">
        <f t="shared" si="1"/>
        <v>37</v>
      </c>
      <c r="W46" s="102">
        <v>37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</row>
    <row r="47" spans="1:232" s="16" customFormat="1" ht="15" customHeight="1">
      <c r="A47" s="1"/>
      <c r="B47" s="342" t="s">
        <v>391</v>
      </c>
      <c r="C47" s="342"/>
      <c r="D47" s="342"/>
      <c r="E47" s="342"/>
      <c r="F47" s="342"/>
      <c r="G47" s="342"/>
      <c r="H47" s="342"/>
      <c r="I47" s="102">
        <v>98</v>
      </c>
      <c r="J47" s="61">
        <v>97</v>
      </c>
      <c r="K47" s="80">
        <f t="shared" si="2"/>
        <v>195</v>
      </c>
      <c r="L47" s="61">
        <v>77</v>
      </c>
      <c r="M47" s="341" t="s">
        <v>392</v>
      </c>
      <c r="N47" s="341"/>
      <c r="O47" s="341"/>
      <c r="P47" s="341"/>
      <c r="Q47" s="341"/>
      <c r="R47" s="341"/>
      <c r="S47" s="341"/>
      <c r="T47" s="102">
        <v>3</v>
      </c>
      <c r="U47" s="61">
        <v>3</v>
      </c>
      <c r="V47" s="80">
        <f t="shared" si="1"/>
        <v>6</v>
      </c>
      <c r="W47" s="102">
        <v>3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</row>
    <row r="48" spans="1:232" s="16" customFormat="1" ht="15" customHeight="1">
      <c r="A48" s="1"/>
      <c r="B48" s="342" t="s">
        <v>393</v>
      </c>
      <c r="C48" s="342"/>
      <c r="D48" s="342"/>
      <c r="E48" s="342"/>
      <c r="F48" s="342"/>
      <c r="G48" s="342"/>
      <c r="H48" s="342"/>
      <c r="I48" s="102">
        <v>107</v>
      </c>
      <c r="J48" s="61">
        <v>89</v>
      </c>
      <c r="K48" s="80">
        <f t="shared" si="2"/>
        <v>196</v>
      </c>
      <c r="L48" s="61">
        <v>85</v>
      </c>
      <c r="M48" s="345" t="s">
        <v>394</v>
      </c>
      <c r="N48" s="345"/>
      <c r="O48" s="345"/>
      <c r="P48" s="345"/>
      <c r="Q48" s="345"/>
      <c r="R48" s="345"/>
      <c r="S48" s="345"/>
      <c r="T48" s="102">
        <v>24</v>
      </c>
      <c r="U48" s="61">
        <v>0</v>
      </c>
      <c r="V48" s="86">
        <f t="shared" si="1"/>
        <v>24</v>
      </c>
      <c r="W48" s="102">
        <v>24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</row>
    <row r="49" spans="1:232" s="16" customFormat="1" ht="15" customHeight="1">
      <c r="A49" s="1"/>
      <c r="B49" s="342" t="s">
        <v>395</v>
      </c>
      <c r="C49" s="342"/>
      <c r="D49" s="342"/>
      <c r="E49" s="342"/>
      <c r="F49" s="342"/>
      <c r="G49" s="342"/>
      <c r="H49" s="342"/>
      <c r="I49" s="102">
        <v>28</v>
      </c>
      <c r="J49" s="61">
        <v>29</v>
      </c>
      <c r="K49" s="80">
        <f t="shared" si="2"/>
        <v>57</v>
      </c>
      <c r="L49" s="61">
        <v>25</v>
      </c>
      <c r="M49" s="358" t="s">
        <v>396</v>
      </c>
      <c r="N49" s="358"/>
      <c r="O49" s="358"/>
      <c r="P49" s="358"/>
      <c r="Q49" s="358"/>
      <c r="R49" s="358"/>
      <c r="S49" s="358"/>
      <c r="T49" s="75"/>
      <c r="U49" s="103"/>
      <c r="V49" s="80"/>
      <c r="W49" s="75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</row>
    <row r="50" spans="1:232" s="16" customFormat="1" ht="15" customHeight="1">
      <c r="A50" s="1"/>
      <c r="B50" s="342" t="s">
        <v>397</v>
      </c>
      <c r="C50" s="342"/>
      <c r="D50" s="342"/>
      <c r="E50" s="342"/>
      <c r="F50" s="342"/>
      <c r="G50" s="342"/>
      <c r="H50" s="342"/>
      <c r="I50" s="102">
        <v>118</v>
      </c>
      <c r="J50" s="61">
        <v>120</v>
      </c>
      <c r="K50" s="80">
        <f t="shared" si="2"/>
        <v>238</v>
      </c>
      <c r="L50" s="61">
        <v>110</v>
      </c>
      <c r="M50" s="359"/>
      <c r="N50" s="359"/>
      <c r="O50" s="359"/>
      <c r="P50" s="359"/>
      <c r="Q50" s="359"/>
      <c r="R50" s="359"/>
      <c r="S50" s="359"/>
      <c r="T50" s="80">
        <f>SUM(T51:T55)</f>
        <v>661</v>
      </c>
      <c r="U50" s="104">
        <f>SUM(U51:U55)</f>
        <v>651</v>
      </c>
      <c r="V50" s="80">
        <f>SUM(V51:V55)</f>
        <v>1312</v>
      </c>
      <c r="W50" s="80">
        <f>SUM(W51:W55)</f>
        <v>543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</row>
    <row r="51" spans="1:232" s="16" customFormat="1" ht="15" customHeight="1">
      <c r="A51" s="1"/>
      <c r="B51" s="342" t="s">
        <v>398</v>
      </c>
      <c r="C51" s="342"/>
      <c r="D51" s="342"/>
      <c r="E51" s="342"/>
      <c r="F51" s="342"/>
      <c r="G51" s="342"/>
      <c r="H51" s="342"/>
      <c r="I51" s="102">
        <v>130</v>
      </c>
      <c r="J51" s="61">
        <v>121</v>
      </c>
      <c r="K51" s="80">
        <f t="shared" si="2"/>
        <v>251</v>
      </c>
      <c r="L51" s="61">
        <v>127</v>
      </c>
      <c r="M51" s="341" t="s">
        <v>399</v>
      </c>
      <c r="N51" s="341"/>
      <c r="O51" s="341"/>
      <c r="P51" s="341"/>
      <c r="Q51" s="341"/>
      <c r="R51" s="341"/>
      <c r="S51" s="341"/>
      <c r="T51" s="102">
        <v>62</v>
      </c>
      <c r="U51" s="61">
        <v>70</v>
      </c>
      <c r="V51" s="80">
        <f>SUM(T51:U51)</f>
        <v>132</v>
      </c>
      <c r="W51" s="102">
        <v>60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</row>
    <row r="52" spans="1:232" s="16" customFormat="1" ht="15" customHeight="1">
      <c r="A52" s="1"/>
      <c r="B52" s="342" t="s">
        <v>400</v>
      </c>
      <c r="C52" s="342"/>
      <c r="D52" s="342"/>
      <c r="E52" s="342"/>
      <c r="F52" s="342"/>
      <c r="G52" s="342"/>
      <c r="H52" s="342"/>
      <c r="I52" s="102">
        <v>80</v>
      </c>
      <c r="J52" s="61">
        <v>88</v>
      </c>
      <c r="K52" s="80">
        <f t="shared" si="2"/>
        <v>168</v>
      </c>
      <c r="L52" s="61">
        <v>75</v>
      </c>
      <c r="M52" s="341" t="s">
        <v>401</v>
      </c>
      <c r="N52" s="341"/>
      <c r="O52" s="341"/>
      <c r="P52" s="341"/>
      <c r="Q52" s="341"/>
      <c r="R52" s="341"/>
      <c r="S52" s="341"/>
      <c r="T52" s="102">
        <v>85</v>
      </c>
      <c r="U52" s="61">
        <v>79</v>
      </c>
      <c r="V52" s="80">
        <f>SUM(T52:U52)</f>
        <v>164</v>
      </c>
      <c r="W52" s="102">
        <v>67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</row>
    <row r="53" spans="1:232" s="16" customFormat="1" ht="15" customHeight="1">
      <c r="A53" s="1"/>
      <c r="B53" s="355" t="s">
        <v>454</v>
      </c>
      <c r="C53" s="355"/>
      <c r="D53" s="355"/>
      <c r="E53" s="355"/>
      <c r="F53" s="355"/>
      <c r="G53" s="355"/>
      <c r="H53" s="355"/>
      <c r="I53" s="102">
        <v>1</v>
      </c>
      <c r="J53" s="61">
        <v>0</v>
      </c>
      <c r="K53" s="80">
        <f t="shared" si="2"/>
        <v>1</v>
      </c>
      <c r="L53" s="61">
        <v>1</v>
      </c>
      <c r="M53" s="341" t="s">
        <v>402</v>
      </c>
      <c r="N53" s="341"/>
      <c r="O53" s="341"/>
      <c r="P53" s="341"/>
      <c r="Q53" s="341"/>
      <c r="R53" s="341"/>
      <c r="S53" s="341"/>
      <c r="T53" s="102">
        <v>69</v>
      </c>
      <c r="U53" s="61">
        <v>58</v>
      </c>
      <c r="V53" s="80">
        <f>SUM(T53:U53)</f>
        <v>127</v>
      </c>
      <c r="W53" s="102">
        <v>54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</row>
    <row r="54" spans="1:232" s="16" customFormat="1" ht="15" customHeight="1">
      <c r="A54" s="1"/>
      <c r="B54" s="342" t="s">
        <v>403</v>
      </c>
      <c r="C54" s="342"/>
      <c r="D54" s="342"/>
      <c r="E54" s="342"/>
      <c r="F54" s="342"/>
      <c r="G54" s="342"/>
      <c r="H54" s="342"/>
      <c r="I54" s="102">
        <v>133</v>
      </c>
      <c r="J54" s="61">
        <v>116</v>
      </c>
      <c r="K54" s="80">
        <f t="shared" si="2"/>
        <v>249</v>
      </c>
      <c r="L54" s="61">
        <v>108</v>
      </c>
      <c r="M54" s="341" t="s">
        <v>404</v>
      </c>
      <c r="N54" s="341"/>
      <c r="O54" s="341"/>
      <c r="P54" s="341"/>
      <c r="Q54" s="341"/>
      <c r="R54" s="341"/>
      <c r="S54" s="341"/>
      <c r="T54" s="102">
        <v>294</v>
      </c>
      <c r="U54" s="61">
        <v>285</v>
      </c>
      <c r="V54" s="80">
        <f>SUM(T54:U54)</f>
        <v>579</v>
      </c>
      <c r="W54" s="102">
        <v>266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</row>
    <row r="55" spans="1:232" s="16" customFormat="1" ht="15" customHeight="1">
      <c r="A55" s="1"/>
      <c r="B55" s="356" t="s">
        <v>405</v>
      </c>
      <c r="C55" s="356"/>
      <c r="D55" s="356"/>
      <c r="E55" s="356"/>
      <c r="F55" s="356"/>
      <c r="G55" s="356"/>
      <c r="H55" s="356"/>
      <c r="I55" s="100">
        <v>99</v>
      </c>
      <c r="J55" s="100">
        <v>114</v>
      </c>
      <c r="K55" s="86">
        <f t="shared" si="2"/>
        <v>213</v>
      </c>
      <c r="L55" s="100">
        <v>93</v>
      </c>
      <c r="M55" s="360" t="s">
        <v>406</v>
      </c>
      <c r="N55" s="360"/>
      <c r="O55" s="360"/>
      <c r="P55" s="360"/>
      <c r="Q55" s="360"/>
      <c r="R55" s="360"/>
      <c r="S55" s="360"/>
      <c r="T55" s="100">
        <v>151</v>
      </c>
      <c r="U55" s="101">
        <v>159</v>
      </c>
      <c r="V55" s="86">
        <f>SUM(T55:U55)</f>
        <v>310</v>
      </c>
      <c r="W55" s="100">
        <v>96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</row>
    <row r="56" spans="1:232" s="16" customFormat="1" ht="6" customHeight="1">
      <c r="A56" s="1"/>
      <c r="B56" s="55"/>
      <c r="C56" s="64"/>
      <c r="D56" s="64"/>
      <c r="E56" s="64"/>
      <c r="F56" s="64"/>
      <c r="G56" s="64"/>
      <c r="H56" s="64"/>
      <c r="I56" s="95"/>
      <c r="J56" s="99"/>
      <c r="K56" s="97"/>
      <c r="L56" s="96"/>
      <c r="M56" s="91"/>
      <c r="N56" s="91"/>
      <c r="O56" s="91"/>
      <c r="P56" s="91"/>
      <c r="Q56" s="91"/>
      <c r="R56" s="91"/>
      <c r="S56" s="91"/>
      <c r="T56" s="91"/>
      <c r="U56" s="91"/>
      <c r="V56" s="71"/>
      <c r="W56" s="7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</row>
    <row r="57" spans="1:232" s="16" customFormat="1" ht="15" customHeight="1">
      <c r="A57" s="1"/>
      <c r="B57" s="1"/>
      <c r="C57" s="1"/>
      <c r="D57" s="1"/>
      <c r="E57" s="1"/>
      <c r="F57" s="1"/>
      <c r="G57" s="1"/>
      <c r="H57" s="1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98"/>
      <c r="W57" s="98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</row>
    <row r="58" spans="1:232" s="16" customFormat="1" ht="15" customHeight="1">
      <c r="A58" s="1"/>
      <c r="B58" s="1"/>
      <c r="C58" s="1"/>
      <c r="D58" s="1"/>
      <c r="E58" s="1"/>
      <c r="F58" s="1"/>
      <c r="G58" s="1"/>
      <c r="H58" s="1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</row>
  </sheetData>
  <mergeCells count="106">
    <mergeCell ref="A2:X2"/>
    <mergeCell ref="I4:K4"/>
    <mergeCell ref="T4:V4"/>
    <mergeCell ref="O3:W3"/>
    <mergeCell ref="B7:H7"/>
    <mergeCell ref="M7:S7"/>
    <mergeCell ref="B6:H6"/>
    <mergeCell ref="M6:S6"/>
    <mergeCell ref="B9:H9"/>
    <mergeCell ref="M9:S9"/>
    <mergeCell ref="B8:H8"/>
    <mergeCell ref="M8:S8"/>
    <mergeCell ref="L4:L5"/>
    <mergeCell ref="W4:W5"/>
    <mergeCell ref="B4:H5"/>
    <mergeCell ref="M4:S5"/>
    <mergeCell ref="B11:H11"/>
    <mergeCell ref="M11:S11"/>
    <mergeCell ref="B10:H10"/>
    <mergeCell ref="M10:S10"/>
    <mergeCell ref="B13:H13"/>
    <mergeCell ref="M13:S13"/>
    <mergeCell ref="B12:H12"/>
    <mergeCell ref="M12:S12"/>
    <mergeCell ref="B15:H15"/>
    <mergeCell ref="M15:S15"/>
    <mergeCell ref="B14:H14"/>
    <mergeCell ref="M14:S14"/>
    <mergeCell ref="B17:H17"/>
    <mergeCell ref="M17:S17"/>
    <mergeCell ref="B16:H16"/>
    <mergeCell ref="M16:S16"/>
    <mergeCell ref="B19:H19"/>
    <mergeCell ref="M19:S19"/>
    <mergeCell ref="B18:H18"/>
    <mergeCell ref="M18:S18"/>
    <mergeCell ref="B21:H21"/>
    <mergeCell ref="M21:S21"/>
    <mergeCell ref="B20:H20"/>
    <mergeCell ref="M20:S20"/>
    <mergeCell ref="B23:H23"/>
    <mergeCell ref="M23:S23"/>
    <mergeCell ref="B22:H22"/>
    <mergeCell ref="M22:S22"/>
    <mergeCell ref="B25:H25"/>
    <mergeCell ref="M25:S25"/>
    <mergeCell ref="B24:H24"/>
    <mergeCell ref="M24:S24"/>
    <mergeCell ref="B27:H27"/>
    <mergeCell ref="M27:S27"/>
    <mergeCell ref="B26:H26"/>
    <mergeCell ref="M26:S26"/>
    <mergeCell ref="B28:H28"/>
    <mergeCell ref="M28:S28"/>
    <mergeCell ref="B31:H31"/>
    <mergeCell ref="M31:S31"/>
    <mergeCell ref="B30:H30"/>
    <mergeCell ref="M30:S30"/>
    <mergeCell ref="M32:S32"/>
    <mergeCell ref="B32:H33"/>
    <mergeCell ref="M33:S33"/>
    <mergeCell ref="B29:H29"/>
    <mergeCell ref="M29:S29"/>
    <mergeCell ref="M39:S39"/>
    <mergeCell ref="B38:H38"/>
    <mergeCell ref="M38:S38"/>
    <mergeCell ref="B41:H41"/>
    <mergeCell ref="M41:S41"/>
    <mergeCell ref="B40:H40"/>
    <mergeCell ref="M40:S40"/>
    <mergeCell ref="B35:H35"/>
    <mergeCell ref="M35:S35"/>
    <mergeCell ref="B34:H34"/>
    <mergeCell ref="M34:S34"/>
    <mergeCell ref="B37:H37"/>
    <mergeCell ref="M37:S37"/>
    <mergeCell ref="B36:H36"/>
    <mergeCell ref="M36:S36"/>
    <mergeCell ref="B55:H55"/>
    <mergeCell ref="M55:S55"/>
    <mergeCell ref="B54:H54"/>
    <mergeCell ref="M54:S54"/>
    <mergeCell ref="B50:H50"/>
    <mergeCell ref="B52:H52"/>
    <mergeCell ref="M52:S52"/>
    <mergeCell ref="B51:H51"/>
    <mergeCell ref="M51:S51"/>
    <mergeCell ref="B53:H53"/>
    <mergeCell ref="M53:S53"/>
    <mergeCell ref="M49:S50"/>
    <mergeCell ref="B49:H49"/>
    <mergeCell ref="B48:H48"/>
    <mergeCell ref="M48:S48"/>
    <mergeCell ref="B39:H39"/>
    <mergeCell ref="B45:H45"/>
    <mergeCell ref="M45:S45"/>
    <mergeCell ref="B44:H44"/>
    <mergeCell ref="M44:S44"/>
    <mergeCell ref="B47:H47"/>
    <mergeCell ref="M47:S47"/>
    <mergeCell ref="B46:H46"/>
    <mergeCell ref="M46:S46"/>
    <mergeCell ref="B43:H43"/>
    <mergeCell ref="M43:S43"/>
    <mergeCell ref="B42:H42"/>
    <mergeCell ref="M42:S42"/>
  </mergeCells>
  <phoneticPr fontId="30"/>
  <pageMargins left="0.75138888888888899" right="0.75138888888888899" top="0.78680555555555598" bottom="0" header="0.51041666666666696" footer="0"/>
  <pageSetup paperSize="9" scale="96" firstPageNumber="6" pageOrder="overThenDown" orientation="portrait" useFirstPageNumber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3"/>
  <sheetViews>
    <sheetView tabSelected="1" view="pageBreakPreview" topLeftCell="A16" zoomScaleNormal="100" zoomScaleSheetLayoutView="100" workbookViewId="0"/>
  </sheetViews>
  <sheetFormatPr defaultColWidth="9" defaultRowHeight="13.5"/>
  <cols>
    <col min="1" max="30" width="1.875" style="4" customWidth="1"/>
    <col min="31" max="37" width="1.875" style="54" customWidth="1"/>
    <col min="38" max="51" width="1.875" style="4" customWidth="1"/>
    <col min="52" max="256" width="9" style="4"/>
  </cols>
  <sheetData>
    <row r="1" spans="1:47" s="1" customFormat="1" ht="12"/>
    <row r="2" spans="1:47" s="2" customFormat="1">
      <c r="A2" s="233" t="s">
        <v>407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</row>
    <row r="3" spans="1:47" s="3" customFormat="1" ht="13.5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M3" s="114" t="s">
        <v>408</v>
      </c>
      <c r="AN3" s="114"/>
      <c r="AO3" s="114"/>
      <c r="AP3" s="114"/>
      <c r="AQ3" s="114"/>
      <c r="AR3" s="114"/>
    </row>
    <row r="4" spans="1:47" s="3" customFormat="1" ht="15" customHeight="1">
      <c r="A4" s="6"/>
      <c r="B4" s="132" t="s">
        <v>16</v>
      </c>
      <c r="C4" s="132"/>
      <c r="D4" s="132"/>
      <c r="E4" s="132"/>
      <c r="F4" s="132"/>
      <c r="G4" s="132"/>
      <c r="H4" s="132"/>
      <c r="I4" s="132"/>
      <c r="J4" s="218" t="s">
        <v>460</v>
      </c>
      <c r="K4" s="120"/>
      <c r="L4" s="120"/>
      <c r="M4" s="120"/>
      <c r="N4" s="120"/>
      <c r="O4" s="120"/>
      <c r="P4" s="121"/>
      <c r="Q4" s="218" t="s">
        <v>461</v>
      </c>
      <c r="R4" s="120"/>
      <c r="S4" s="120"/>
      <c r="T4" s="120"/>
      <c r="U4" s="120"/>
      <c r="V4" s="120"/>
      <c r="W4" s="121"/>
      <c r="X4" s="218" t="s">
        <v>432</v>
      </c>
      <c r="Y4" s="120"/>
      <c r="Z4" s="120"/>
      <c r="AA4" s="120"/>
      <c r="AB4" s="120"/>
      <c r="AC4" s="120"/>
      <c r="AD4" s="121"/>
      <c r="AE4" s="218" t="s">
        <v>438</v>
      </c>
      <c r="AF4" s="441"/>
      <c r="AG4" s="441"/>
      <c r="AH4" s="441"/>
      <c r="AI4" s="441"/>
      <c r="AJ4" s="441"/>
      <c r="AK4" s="442"/>
      <c r="AL4" s="446" t="s">
        <v>462</v>
      </c>
      <c r="AM4" s="447"/>
      <c r="AN4" s="447"/>
      <c r="AO4" s="447"/>
      <c r="AP4" s="447"/>
      <c r="AQ4" s="447"/>
      <c r="AR4" s="448"/>
    </row>
    <row r="5" spans="1:47" s="3" customFormat="1" ht="15" customHeight="1">
      <c r="A5" s="6"/>
      <c r="B5" s="440" t="s">
        <v>409</v>
      </c>
      <c r="C5" s="440"/>
      <c r="D5" s="440"/>
      <c r="E5" s="440"/>
      <c r="F5" s="440"/>
      <c r="G5" s="440"/>
      <c r="H5" s="440"/>
      <c r="I5" s="440"/>
      <c r="J5" s="169"/>
      <c r="K5" s="114"/>
      <c r="L5" s="114"/>
      <c r="M5" s="114"/>
      <c r="N5" s="114"/>
      <c r="O5" s="114"/>
      <c r="P5" s="122"/>
      <c r="Q5" s="169"/>
      <c r="R5" s="114"/>
      <c r="S5" s="114"/>
      <c r="T5" s="114"/>
      <c r="U5" s="114"/>
      <c r="V5" s="114"/>
      <c r="W5" s="122"/>
      <c r="X5" s="169"/>
      <c r="Y5" s="114"/>
      <c r="Z5" s="114"/>
      <c r="AA5" s="114"/>
      <c r="AB5" s="114"/>
      <c r="AC5" s="114"/>
      <c r="AD5" s="122"/>
      <c r="AE5" s="443"/>
      <c r="AF5" s="444"/>
      <c r="AG5" s="444"/>
      <c r="AH5" s="444"/>
      <c r="AI5" s="444"/>
      <c r="AJ5" s="444"/>
      <c r="AK5" s="445"/>
      <c r="AL5" s="449"/>
      <c r="AM5" s="145"/>
      <c r="AN5" s="145"/>
      <c r="AO5" s="145"/>
      <c r="AP5" s="145"/>
      <c r="AQ5" s="145"/>
      <c r="AR5" s="146"/>
    </row>
    <row r="6" spans="1:47" s="3" customFormat="1" ht="15" customHeight="1">
      <c r="A6" s="6"/>
      <c r="B6" s="418" t="s">
        <v>7</v>
      </c>
      <c r="C6" s="418"/>
      <c r="D6" s="418"/>
      <c r="E6" s="418"/>
      <c r="F6" s="418"/>
      <c r="G6" s="418"/>
      <c r="H6" s="418"/>
      <c r="I6" s="418"/>
      <c r="J6" s="428">
        <f>J14+J22+J24+J26+J28+J30+J32</f>
        <v>72414</v>
      </c>
      <c r="K6" s="429"/>
      <c r="L6" s="429"/>
      <c r="M6" s="429"/>
      <c r="N6" s="429"/>
      <c r="O6" s="429"/>
      <c r="P6" s="430"/>
      <c r="Q6" s="428">
        <f>Q14+Q22+Q24+Q26+Q28+Q30+Q32</f>
        <v>69629</v>
      </c>
      <c r="R6" s="429"/>
      <c r="S6" s="429"/>
      <c r="T6" s="429"/>
      <c r="U6" s="429"/>
      <c r="V6" s="429"/>
      <c r="W6" s="430"/>
      <c r="X6" s="428">
        <f>X14+X22+X24+X26+X28+X30+X32</f>
        <v>70061</v>
      </c>
      <c r="Y6" s="429"/>
      <c r="Z6" s="429"/>
      <c r="AA6" s="429"/>
      <c r="AB6" s="429"/>
      <c r="AC6" s="429"/>
      <c r="AD6" s="430"/>
      <c r="AE6" s="428">
        <f>AE14+AE22+AE24+AE26+AE28+AE30+AE32</f>
        <v>70168</v>
      </c>
      <c r="AF6" s="429"/>
      <c r="AG6" s="429"/>
      <c r="AH6" s="429"/>
      <c r="AI6" s="429"/>
      <c r="AJ6" s="429"/>
      <c r="AK6" s="430"/>
      <c r="AL6" s="434">
        <f>AL14+AL22+AL24+AL26+AL28+AL30+AL32</f>
        <v>72128</v>
      </c>
      <c r="AM6" s="435"/>
      <c r="AN6" s="435"/>
      <c r="AO6" s="435"/>
      <c r="AP6" s="435"/>
      <c r="AQ6" s="435"/>
      <c r="AR6" s="436"/>
    </row>
    <row r="7" spans="1:47" s="3" customFormat="1" ht="15" customHeight="1">
      <c r="A7" s="7"/>
      <c r="B7" s="418"/>
      <c r="C7" s="418"/>
      <c r="D7" s="419"/>
      <c r="E7" s="419"/>
      <c r="F7" s="419"/>
      <c r="G7" s="419"/>
      <c r="H7" s="419"/>
      <c r="I7" s="419"/>
      <c r="J7" s="431"/>
      <c r="K7" s="432"/>
      <c r="L7" s="432"/>
      <c r="M7" s="432"/>
      <c r="N7" s="432"/>
      <c r="O7" s="432"/>
      <c r="P7" s="433"/>
      <c r="Q7" s="431"/>
      <c r="R7" s="432"/>
      <c r="S7" s="432"/>
      <c r="T7" s="432"/>
      <c r="U7" s="432"/>
      <c r="V7" s="432"/>
      <c r="W7" s="433"/>
      <c r="X7" s="431"/>
      <c r="Y7" s="432"/>
      <c r="Z7" s="432"/>
      <c r="AA7" s="432"/>
      <c r="AB7" s="432"/>
      <c r="AC7" s="432"/>
      <c r="AD7" s="433"/>
      <c r="AE7" s="431"/>
      <c r="AF7" s="432"/>
      <c r="AG7" s="432"/>
      <c r="AH7" s="432"/>
      <c r="AI7" s="432"/>
      <c r="AJ7" s="432"/>
      <c r="AK7" s="433"/>
      <c r="AL7" s="437"/>
      <c r="AM7" s="438"/>
      <c r="AN7" s="438"/>
      <c r="AO7" s="438"/>
      <c r="AP7" s="438"/>
      <c r="AQ7" s="438"/>
      <c r="AR7" s="439"/>
    </row>
    <row r="8" spans="1:47" s="3" customFormat="1" ht="15" customHeight="1">
      <c r="A8" s="8"/>
      <c r="B8" s="420" t="s">
        <v>410</v>
      </c>
      <c r="C8" s="421"/>
      <c r="D8" s="425" t="s">
        <v>411</v>
      </c>
      <c r="E8" s="425"/>
      <c r="F8" s="425"/>
      <c r="G8" s="425"/>
      <c r="H8" s="425"/>
      <c r="I8" s="425"/>
      <c r="J8" s="369">
        <v>11633</v>
      </c>
      <c r="K8" s="370"/>
      <c r="L8" s="370"/>
      <c r="M8" s="370"/>
      <c r="N8" s="370"/>
      <c r="O8" s="370"/>
      <c r="P8" s="371"/>
      <c r="Q8" s="397">
        <v>12061</v>
      </c>
      <c r="R8" s="398"/>
      <c r="S8" s="398"/>
      <c r="T8" s="398"/>
      <c r="U8" s="398"/>
      <c r="V8" s="398"/>
      <c r="W8" s="399"/>
      <c r="X8" s="369">
        <v>10207</v>
      </c>
      <c r="Y8" s="370"/>
      <c r="Z8" s="370"/>
      <c r="AA8" s="370"/>
      <c r="AB8" s="370"/>
      <c r="AC8" s="370"/>
      <c r="AD8" s="371"/>
      <c r="AE8" s="375">
        <v>9883</v>
      </c>
      <c r="AF8" s="376"/>
      <c r="AG8" s="376"/>
      <c r="AH8" s="376"/>
      <c r="AI8" s="376"/>
      <c r="AJ8" s="376"/>
      <c r="AK8" s="377"/>
      <c r="AL8" s="403">
        <v>10351</v>
      </c>
      <c r="AM8" s="404"/>
      <c r="AN8" s="404"/>
      <c r="AO8" s="404"/>
      <c r="AP8" s="404"/>
      <c r="AQ8" s="404"/>
      <c r="AR8" s="405"/>
    </row>
    <row r="9" spans="1:47" s="3" customFormat="1" ht="15" customHeight="1">
      <c r="A9" s="8"/>
      <c r="B9" s="420"/>
      <c r="C9" s="421"/>
      <c r="D9" s="425"/>
      <c r="E9" s="425"/>
      <c r="F9" s="425"/>
      <c r="G9" s="425"/>
      <c r="H9" s="425"/>
      <c r="I9" s="425"/>
      <c r="J9" s="372"/>
      <c r="K9" s="373"/>
      <c r="L9" s="373"/>
      <c r="M9" s="373"/>
      <c r="N9" s="373"/>
      <c r="O9" s="373"/>
      <c r="P9" s="374"/>
      <c r="Q9" s="400"/>
      <c r="R9" s="401"/>
      <c r="S9" s="401"/>
      <c r="T9" s="401"/>
      <c r="U9" s="401"/>
      <c r="V9" s="401"/>
      <c r="W9" s="402"/>
      <c r="X9" s="372"/>
      <c r="Y9" s="373"/>
      <c r="Z9" s="373"/>
      <c r="AA9" s="373"/>
      <c r="AB9" s="373"/>
      <c r="AC9" s="373"/>
      <c r="AD9" s="374"/>
      <c r="AE9" s="378"/>
      <c r="AF9" s="379"/>
      <c r="AG9" s="379"/>
      <c r="AH9" s="379"/>
      <c r="AI9" s="379"/>
      <c r="AJ9" s="379"/>
      <c r="AK9" s="380"/>
      <c r="AL9" s="406"/>
      <c r="AM9" s="407"/>
      <c r="AN9" s="407"/>
      <c r="AO9" s="407"/>
      <c r="AP9" s="407"/>
      <c r="AQ9" s="407"/>
      <c r="AR9" s="408"/>
    </row>
    <row r="10" spans="1:47" s="3" customFormat="1" ht="15" customHeight="1">
      <c r="A10" s="8"/>
      <c r="B10" s="420"/>
      <c r="C10" s="422"/>
      <c r="D10" s="426" t="s">
        <v>412</v>
      </c>
      <c r="E10" s="426"/>
      <c r="F10" s="426"/>
      <c r="G10" s="426"/>
      <c r="H10" s="426"/>
      <c r="I10" s="426"/>
      <c r="J10" s="369">
        <v>5323</v>
      </c>
      <c r="K10" s="370"/>
      <c r="L10" s="370"/>
      <c r="M10" s="370"/>
      <c r="N10" s="370"/>
      <c r="O10" s="370"/>
      <c r="P10" s="371"/>
      <c r="Q10" s="397">
        <v>2417</v>
      </c>
      <c r="R10" s="398"/>
      <c r="S10" s="398"/>
      <c r="T10" s="398"/>
      <c r="U10" s="398"/>
      <c r="V10" s="398"/>
      <c r="W10" s="399"/>
      <c r="X10" s="369">
        <v>5514</v>
      </c>
      <c r="Y10" s="370"/>
      <c r="Z10" s="370"/>
      <c r="AA10" s="370"/>
      <c r="AB10" s="370"/>
      <c r="AC10" s="370"/>
      <c r="AD10" s="371"/>
      <c r="AE10" s="375">
        <v>5517</v>
      </c>
      <c r="AF10" s="376"/>
      <c r="AG10" s="376"/>
      <c r="AH10" s="376"/>
      <c r="AI10" s="376"/>
      <c r="AJ10" s="376"/>
      <c r="AK10" s="377"/>
      <c r="AL10" s="403">
        <v>5673</v>
      </c>
      <c r="AM10" s="404"/>
      <c r="AN10" s="404"/>
      <c r="AO10" s="404"/>
      <c r="AP10" s="404"/>
      <c r="AQ10" s="404"/>
      <c r="AR10" s="405"/>
    </row>
    <row r="11" spans="1:47" s="3" customFormat="1" ht="15" customHeight="1">
      <c r="A11" s="8"/>
      <c r="B11" s="420"/>
      <c r="C11" s="422"/>
      <c r="D11" s="427"/>
      <c r="E11" s="427"/>
      <c r="F11" s="427"/>
      <c r="G11" s="427"/>
      <c r="H11" s="427"/>
      <c r="I11" s="427"/>
      <c r="J11" s="372"/>
      <c r="K11" s="373"/>
      <c r="L11" s="373"/>
      <c r="M11" s="373"/>
      <c r="N11" s="373"/>
      <c r="O11" s="373"/>
      <c r="P11" s="374"/>
      <c r="Q11" s="400"/>
      <c r="R11" s="401"/>
      <c r="S11" s="401"/>
      <c r="T11" s="401"/>
      <c r="U11" s="401"/>
      <c r="V11" s="401"/>
      <c r="W11" s="402"/>
      <c r="X11" s="372"/>
      <c r="Y11" s="373"/>
      <c r="Z11" s="373"/>
      <c r="AA11" s="373"/>
      <c r="AB11" s="373"/>
      <c r="AC11" s="373"/>
      <c r="AD11" s="374"/>
      <c r="AE11" s="378"/>
      <c r="AF11" s="379"/>
      <c r="AG11" s="379"/>
      <c r="AH11" s="379"/>
      <c r="AI11" s="379"/>
      <c r="AJ11" s="379"/>
      <c r="AK11" s="380"/>
      <c r="AL11" s="406"/>
      <c r="AM11" s="407"/>
      <c r="AN11" s="407"/>
      <c r="AO11" s="407"/>
      <c r="AP11" s="407"/>
      <c r="AQ11" s="407"/>
      <c r="AR11" s="408"/>
    </row>
    <row r="12" spans="1:47" s="3" customFormat="1" ht="15" customHeight="1">
      <c r="A12" s="8"/>
      <c r="B12" s="420"/>
      <c r="C12" s="421"/>
      <c r="D12" s="425" t="s">
        <v>413</v>
      </c>
      <c r="E12" s="425"/>
      <c r="F12" s="425"/>
      <c r="G12" s="425"/>
      <c r="H12" s="425"/>
      <c r="I12" s="425"/>
      <c r="J12" s="369">
        <v>265</v>
      </c>
      <c r="K12" s="370"/>
      <c r="L12" s="370"/>
      <c r="M12" s="370"/>
      <c r="N12" s="370"/>
      <c r="O12" s="370"/>
      <c r="P12" s="371"/>
      <c r="Q12" s="397">
        <v>250</v>
      </c>
      <c r="R12" s="398"/>
      <c r="S12" s="398"/>
      <c r="T12" s="398"/>
      <c r="U12" s="398"/>
      <c r="V12" s="398"/>
      <c r="W12" s="399"/>
      <c r="X12" s="369">
        <v>297</v>
      </c>
      <c r="Y12" s="370"/>
      <c r="Z12" s="370"/>
      <c r="AA12" s="370"/>
      <c r="AB12" s="370"/>
      <c r="AC12" s="370"/>
      <c r="AD12" s="371"/>
      <c r="AE12" s="375">
        <v>341</v>
      </c>
      <c r="AF12" s="376"/>
      <c r="AG12" s="376"/>
      <c r="AH12" s="376"/>
      <c r="AI12" s="376"/>
      <c r="AJ12" s="376"/>
      <c r="AK12" s="377"/>
      <c r="AL12" s="403">
        <v>338</v>
      </c>
      <c r="AM12" s="404"/>
      <c r="AN12" s="404"/>
      <c r="AO12" s="404"/>
      <c r="AP12" s="404"/>
      <c r="AQ12" s="404"/>
      <c r="AR12" s="405"/>
    </row>
    <row r="13" spans="1:47" s="3" customFormat="1" ht="15" customHeight="1">
      <c r="A13" s="8"/>
      <c r="B13" s="420"/>
      <c r="C13" s="421"/>
      <c r="D13" s="425"/>
      <c r="E13" s="425"/>
      <c r="F13" s="425"/>
      <c r="G13" s="425"/>
      <c r="H13" s="425"/>
      <c r="I13" s="425"/>
      <c r="J13" s="372"/>
      <c r="K13" s="373"/>
      <c r="L13" s="373"/>
      <c r="M13" s="373"/>
      <c r="N13" s="373"/>
      <c r="O13" s="373"/>
      <c r="P13" s="374"/>
      <c r="Q13" s="400"/>
      <c r="R13" s="401"/>
      <c r="S13" s="401"/>
      <c r="T13" s="401"/>
      <c r="U13" s="401"/>
      <c r="V13" s="401"/>
      <c r="W13" s="402"/>
      <c r="X13" s="372"/>
      <c r="Y13" s="373"/>
      <c r="Z13" s="373"/>
      <c r="AA13" s="373"/>
      <c r="AB13" s="373"/>
      <c r="AC13" s="373"/>
      <c r="AD13" s="374"/>
      <c r="AE13" s="378"/>
      <c r="AF13" s="379"/>
      <c r="AG13" s="379"/>
      <c r="AH13" s="379"/>
      <c r="AI13" s="379"/>
      <c r="AJ13" s="379"/>
      <c r="AK13" s="380"/>
      <c r="AL13" s="406"/>
      <c r="AM13" s="407"/>
      <c r="AN13" s="407"/>
      <c r="AO13" s="407"/>
      <c r="AP13" s="407"/>
      <c r="AQ13" s="407"/>
      <c r="AR13" s="408"/>
    </row>
    <row r="14" spans="1:47" s="3" customFormat="1" ht="15" customHeight="1">
      <c r="A14" s="8"/>
      <c r="B14" s="420"/>
      <c r="C14" s="422"/>
      <c r="D14" s="162" t="s">
        <v>132</v>
      </c>
      <c r="E14" s="162"/>
      <c r="F14" s="162"/>
      <c r="G14" s="162"/>
      <c r="H14" s="162"/>
      <c r="I14" s="162"/>
      <c r="J14" s="397">
        <f>J8+J10+J12</f>
        <v>17221</v>
      </c>
      <c r="K14" s="398"/>
      <c r="L14" s="398"/>
      <c r="M14" s="398"/>
      <c r="N14" s="398"/>
      <c r="O14" s="398"/>
      <c r="P14" s="399"/>
      <c r="Q14" s="369">
        <f>Q8+Q10+Q12</f>
        <v>14728</v>
      </c>
      <c r="R14" s="370"/>
      <c r="S14" s="370"/>
      <c r="T14" s="370"/>
      <c r="U14" s="370"/>
      <c r="V14" s="370"/>
      <c r="W14" s="371"/>
      <c r="X14" s="369">
        <f t="shared" ref="X14" si="0">X8+X10+X12</f>
        <v>16018</v>
      </c>
      <c r="Y14" s="370"/>
      <c r="Z14" s="370"/>
      <c r="AA14" s="370"/>
      <c r="AB14" s="370"/>
      <c r="AC14" s="370"/>
      <c r="AD14" s="371"/>
      <c r="AE14" s="369">
        <f t="shared" ref="AE14" si="1">AE8+AE10+AE12</f>
        <v>15741</v>
      </c>
      <c r="AF14" s="370"/>
      <c r="AG14" s="370"/>
      <c r="AH14" s="370"/>
      <c r="AI14" s="370"/>
      <c r="AJ14" s="370"/>
      <c r="AK14" s="371"/>
      <c r="AL14" s="403">
        <f>AL8+AL10+AL12</f>
        <v>16362</v>
      </c>
      <c r="AM14" s="404"/>
      <c r="AN14" s="404"/>
      <c r="AO14" s="404"/>
      <c r="AP14" s="404"/>
      <c r="AQ14" s="404"/>
      <c r="AR14" s="405"/>
    </row>
    <row r="15" spans="1:47" s="3" customFormat="1" ht="15" customHeight="1">
      <c r="A15" s="8"/>
      <c r="B15" s="423"/>
      <c r="C15" s="424"/>
      <c r="D15" s="136"/>
      <c r="E15" s="136"/>
      <c r="F15" s="136"/>
      <c r="G15" s="136"/>
      <c r="H15" s="136"/>
      <c r="I15" s="136"/>
      <c r="J15" s="400"/>
      <c r="K15" s="401"/>
      <c r="L15" s="401"/>
      <c r="M15" s="401"/>
      <c r="N15" s="401"/>
      <c r="O15" s="401"/>
      <c r="P15" s="402"/>
      <c r="Q15" s="372"/>
      <c r="R15" s="373"/>
      <c r="S15" s="373"/>
      <c r="T15" s="373"/>
      <c r="U15" s="373"/>
      <c r="V15" s="373"/>
      <c r="W15" s="374"/>
      <c r="X15" s="372"/>
      <c r="Y15" s="373"/>
      <c r="Z15" s="373"/>
      <c r="AA15" s="373"/>
      <c r="AB15" s="373"/>
      <c r="AC15" s="373"/>
      <c r="AD15" s="374"/>
      <c r="AE15" s="372"/>
      <c r="AF15" s="373"/>
      <c r="AG15" s="373"/>
      <c r="AH15" s="373"/>
      <c r="AI15" s="373"/>
      <c r="AJ15" s="373"/>
      <c r="AK15" s="374"/>
      <c r="AL15" s="406"/>
      <c r="AM15" s="407"/>
      <c r="AN15" s="407"/>
      <c r="AO15" s="407"/>
      <c r="AP15" s="407"/>
      <c r="AQ15" s="407"/>
      <c r="AR15" s="408"/>
    </row>
    <row r="16" spans="1:47" s="3" customFormat="1" ht="15" customHeight="1">
      <c r="B16" s="420" t="s">
        <v>414</v>
      </c>
      <c r="C16" s="422"/>
      <c r="D16" s="206" t="s">
        <v>415</v>
      </c>
      <c r="E16" s="206"/>
      <c r="F16" s="206"/>
      <c r="G16" s="206"/>
      <c r="H16" s="206"/>
      <c r="I16" s="206"/>
      <c r="J16" s="369">
        <v>30631</v>
      </c>
      <c r="K16" s="370"/>
      <c r="L16" s="370"/>
      <c r="M16" s="370"/>
      <c r="N16" s="370"/>
      <c r="O16" s="370"/>
      <c r="P16" s="371"/>
      <c r="Q16" s="397">
        <v>30033</v>
      </c>
      <c r="R16" s="398"/>
      <c r="S16" s="398"/>
      <c r="T16" s="398"/>
      <c r="U16" s="398"/>
      <c r="V16" s="398"/>
      <c r="W16" s="399"/>
      <c r="X16" s="369">
        <v>29040</v>
      </c>
      <c r="Y16" s="370"/>
      <c r="Z16" s="370"/>
      <c r="AA16" s="370"/>
      <c r="AB16" s="370"/>
      <c r="AC16" s="370"/>
      <c r="AD16" s="371"/>
      <c r="AE16" s="375">
        <v>29093</v>
      </c>
      <c r="AF16" s="376"/>
      <c r="AG16" s="376"/>
      <c r="AH16" s="376"/>
      <c r="AI16" s="376"/>
      <c r="AJ16" s="376"/>
      <c r="AK16" s="377"/>
      <c r="AL16" s="403">
        <v>28886</v>
      </c>
      <c r="AM16" s="404"/>
      <c r="AN16" s="404"/>
      <c r="AO16" s="404"/>
      <c r="AP16" s="404"/>
      <c r="AQ16" s="404"/>
      <c r="AR16" s="405"/>
    </row>
    <row r="17" spans="1:44" s="3" customFormat="1" ht="15" customHeight="1">
      <c r="A17" s="9"/>
      <c r="B17" s="420"/>
      <c r="C17" s="422"/>
      <c r="D17" s="338"/>
      <c r="E17" s="338"/>
      <c r="F17" s="338"/>
      <c r="G17" s="338"/>
      <c r="H17" s="338"/>
      <c r="I17" s="338"/>
      <c r="J17" s="372"/>
      <c r="K17" s="373"/>
      <c r="L17" s="373"/>
      <c r="M17" s="373"/>
      <c r="N17" s="373"/>
      <c r="O17" s="373"/>
      <c r="P17" s="374"/>
      <c r="Q17" s="400"/>
      <c r="R17" s="401"/>
      <c r="S17" s="401"/>
      <c r="T17" s="401"/>
      <c r="U17" s="401"/>
      <c r="V17" s="401"/>
      <c r="W17" s="402"/>
      <c r="X17" s="372"/>
      <c r="Y17" s="373"/>
      <c r="Z17" s="373"/>
      <c r="AA17" s="373"/>
      <c r="AB17" s="373"/>
      <c r="AC17" s="373"/>
      <c r="AD17" s="374"/>
      <c r="AE17" s="378"/>
      <c r="AF17" s="379"/>
      <c r="AG17" s="379"/>
      <c r="AH17" s="379"/>
      <c r="AI17" s="379"/>
      <c r="AJ17" s="379"/>
      <c r="AK17" s="380"/>
      <c r="AL17" s="406"/>
      <c r="AM17" s="407"/>
      <c r="AN17" s="407"/>
      <c r="AO17" s="407"/>
      <c r="AP17" s="407"/>
      <c r="AQ17" s="407"/>
      <c r="AR17" s="408"/>
    </row>
    <row r="18" spans="1:44" s="3" customFormat="1" ht="15" customHeight="1">
      <c r="A18" s="10"/>
      <c r="B18" s="420"/>
      <c r="C18" s="421"/>
      <c r="D18" s="206" t="s">
        <v>416</v>
      </c>
      <c r="E18" s="206"/>
      <c r="F18" s="206"/>
      <c r="G18" s="206"/>
      <c r="H18" s="206"/>
      <c r="I18" s="206"/>
      <c r="J18" s="369">
        <v>1803</v>
      </c>
      <c r="K18" s="370"/>
      <c r="L18" s="370"/>
      <c r="M18" s="370"/>
      <c r="N18" s="370"/>
      <c r="O18" s="370"/>
      <c r="P18" s="371"/>
      <c r="Q18" s="397">
        <v>1951</v>
      </c>
      <c r="R18" s="398"/>
      <c r="S18" s="398"/>
      <c r="T18" s="398"/>
      <c r="U18" s="398"/>
      <c r="V18" s="398"/>
      <c r="W18" s="399"/>
      <c r="X18" s="369">
        <v>1801</v>
      </c>
      <c r="Y18" s="370"/>
      <c r="Z18" s="370"/>
      <c r="AA18" s="370"/>
      <c r="AB18" s="370"/>
      <c r="AC18" s="370"/>
      <c r="AD18" s="371"/>
      <c r="AE18" s="375">
        <v>1820</v>
      </c>
      <c r="AF18" s="376"/>
      <c r="AG18" s="376"/>
      <c r="AH18" s="376"/>
      <c r="AI18" s="376"/>
      <c r="AJ18" s="376"/>
      <c r="AK18" s="377"/>
      <c r="AL18" s="403">
        <v>1765</v>
      </c>
      <c r="AM18" s="404"/>
      <c r="AN18" s="404"/>
      <c r="AO18" s="404"/>
      <c r="AP18" s="404"/>
      <c r="AQ18" s="404"/>
      <c r="AR18" s="405"/>
    </row>
    <row r="19" spans="1:44" s="3" customFormat="1" ht="15" customHeight="1">
      <c r="A19" s="9"/>
      <c r="B19" s="420"/>
      <c r="C19" s="421"/>
      <c r="D19" s="206"/>
      <c r="E19" s="206"/>
      <c r="F19" s="206"/>
      <c r="G19" s="206"/>
      <c r="H19" s="206"/>
      <c r="I19" s="206"/>
      <c r="J19" s="372"/>
      <c r="K19" s="373"/>
      <c r="L19" s="373"/>
      <c r="M19" s="373"/>
      <c r="N19" s="373"/>
      <c r="O19" s="373"/>
      <c r="P19" s="374"/>
      <c r="Q19" s="400"/>
      <c r="R19" s="401"/>
      <c r="S19" s="401"/>
      <c r="T19" s="401"/>
      <c r="U19" s="401"/>
      <c r="V19" s="401"/>
      <c r="W19" s="402"/>
      <c r="X19" s="372"/>
      <c r="Y19" s="373"/>
      <c r="Z19" s="373"/>
      <c r="AA19" s="373"/>
      <c r="AB19" s="373"/>
      <c r="AC19" s="373"/>
      <c r="AD19" s="374"/>
      <c r="AE19" s="378"/>
      <c r="AF19" s="379"/>
      <c r="AG19" s="379"/>
      <c r="AH19" s="379"/>
      <c r="AI19" s="379"/>
      <c r="AJ19" s="379"/>
      <c r="AK19" s="380"/>
      <c r="AL19" s="406"/>
      <c r="AM19" s="407"/>
      <c r="AN19" s="407"/>
      <c r="AO19" s="407"/>
      <c r="AP19" s="407"/>
      <c r="AQ19" s="407"/>
      <c r="AR19" s="408"/>
    </row>
    <row r="20" spans="1:44" s="3" customFormat="1" ht="15" customHeight="1">
      <c r="A20" s="9"/>
      <c r="B20" s="420"/>
      <c r="C20" s="422"/>
      <c r="D20" s="409" t="s">
        <v>417</v>
      </c>
      <c r="E20" s="410"/>
      <c r="F20" s="410"/>
      <c r="G20" s="410"/>
      <c r="H20" s="410"/>
      <c r="I20" s="411"/>
      <c r="J20" s="369">
        <v>257</v>
      </c>
      <c r="K20" s="370"/>
      <c r="L20" s="370"/>
      <c r="M20" s="370"/>
      <c r="N20" s="370"/>
      <c r="O20" s="370"/>
      <c r="P20" s="371"/>
      <c r="Q20" s="397">
        <v>413</v>
      </c>
      <c r="R20" s="398"/>
      <c r="S20" s="398"/>
      <c r="T20" s="398"/>
      <c r="U20" s="398"/>
      <c r="V20" s="398"/>
      <c r="W20" s="399"/>
      <c r="X20" s="369">
        <v>1291</v>
      </c>
      <c r="Y20" s="370"/>
      <c r="Z20" s="370"/>
      <c r="AA20" s="370"/>
      <c r="AB20" s="370"/>
      <c r="AC20" s="370"/>
      <c r="AD20" s="371"/>
      <c r="AE20" s="375">
        <v>2996</v>
      </c>
      <c r="AF20" s="376"/>
      <c r="AG20" s="376"/>
      <c r="AH20" s="376"/>
      <c r="AI20" s="376"/>
      <c r="AJ20" s="376"/>
      <c r="AK20" s="377"/>
      <c r="AL20" s="403">
        <v>4547</v>
      </c>
      <c r="AM20" s="404"/>
      <c r="AN20" s="404"/>
      <c r="AO20" s="404"/>
      <c r="AP20" s="404"/>
      <c r="AQ20" s="404"/>
      <c r="AR20" s="405"/>
    </row>
    <row r="21" spans="1:44" s="3" customFormat="1" ht="15" customHeight="1">
      <c r="A21" s="9"/>
      <c r="B21" s="420"/>
      <c r="C21" s="422"/>
      <c r="D21" s="285"/>
      <c r="E21" s="284"/>
      <c r="F21" s="284"/>
      <c r="G21" s="284"/>
      <c r="H21" s="284"/>
      <c r="I21" s="161"/>
      <c r="J21" s="372"/>
      <c r="K21" s="373"/>
      <c r="L21" s="373"/>
      <c r="M21" s="373"/>
      <c r="N21" s="373"/>
      <c r="O21" s="373"/>
      <c r="P21" s="374"/>
      <c r="Q21" s="400"/>
      <c r="R21" s="401"/>
      <c r="S21" s="401"/>
      <c r="T21" s="401"/>
      <c r="U21" s="401"/>
      <c r="V21" s="401"/>
      <c r="W21" s="402"/>
      <c r="X21" s="372"/>
      <c r="Y21" s="373"/>
      <c r="Z21" s="373"/>
      <c r="AA21" s="373"/>
      <c r="AB21" s="373"/>
      <c r="AC21" s="373"/>
      <c r="AD21" s="374"/>
      <c r="AE21" s="378"/>
      <c r="AF21" s="379"/>
      <c r="AG21" s="379"/>
      <c r="AH21" s="379"/>
      <c r="AI21" s="379"/>
      <c r="AJ21" s="379"/>
      <c r="AK21" s="380"/>
      <c r="AL21" s="406"/>
      <c r="AM21" s="407"/>
      <c r="AN21" s="407"/>
      <c r="AO21" s="407"/>
      <c r="AP21" s="407"/>
      <c r="AQ21" s="407"/>
      <c r="AR21" s="408"/>
    </row>
    <row r="22" spans="1:44" s="3" customFormat="1" ht="15" customHeight="1">
      <c r="A22" s="9"/>
      <c r="B22" s="420"/>
      <c r="C22" s="422"/>
      <c r="D22" s="162" t="s">
        <v>132</v>
      </c>
      <c r="E22" s="162"/>
      <c r="F22" s="162"/>
      <c r="G22" s="162"/>
      <c r="H22" s="162"/>
      <c r="I22" s="162"/>
      <c r="J22" s="397">
        <f>J16+J18+J20</f>
        <v>32691</v>
      </c>
      <c r="K22" s="398"/>
      <c r="L22" s="398"/>
      <c r="M22" s="398"/>
      <c r="N22" s="398"/>
      <c r="O22" s="398"/>
      <c r="P22" s="399"/>
      <c r="Q22" s="369">
        <f t="shared" ref="Q22" si="2">Q16+Q18+Q20</f>
        <v>32397</v>
      </c>
      <c r="R22" s="370"/>
      <c r="S22" s="370"/>
      <c r="T22" s="370"/>
      <c r="U22" s="370"/>
      <c r="V22" s="370"/>
      <c r="W22" s="371"/>
      <c r="X22" s="369">
        <f t="shared" ref="X22" si="3">X16+X18+X20</f>
        <v>32132</v>
      </c>
      <c r="Y22" s="370"/>
      <c r="Z22" s="370"/>
      <c r="AA22" s="370"/>
      <c r="AB22" s="370"/>
      <c r="AC22" s="370"/>
      <c r="AD22" s="371"/>
      <c r="AE22" s="369">
        <f t="shared" ref="AE22" si="4">AE16+AE18+AE20</f>
        <v>33909</v>
      </c>
      <c r="AF22" s="370"/>
      <c r="AG22" s="370"/>
      <c r="AH22" s="370"/>
      <c r="AI22" s="370"/>
      <c r="AJ22" s="370"/>
      <c r="AK22" s="371"/>
      <c r="AL22" s="403">
        <f t="shared" ref="AL22" si="5">AL16+AL18+AL20</f>
        <v>35198</v>
      </c>
      <c r="AM22" s="404"/>
      <c r="AN22" s="404"/>
      <c r="AO22" s="404"/>
      <c r="AP22" s="404"/>
      <c r="AQ22" s="404"/>
      <c r="AR22" s="405"/>
    </row>
    <row r="23" spans="1:44" s="3" customFormat="1" ht="15" customHeight="1">
      <c r="A23" s="9"/>
      <c r="B23" s="423"/>
      <c r="C23" s="424"/>
      <c r="D23" s="136"/>
      <c r="E23" s="136"/>
      <c r="F23" s="136"/>
      <c r="G23" s="136"/>
      <c r="H23" s="136"/>
      <c r="I23" s="136"/>
      <c r="J23" s="400"/>
      <c r="K23" s="401"/>
      <c r="L23" s="401"/>
      <c r="M23" s="401"/>
      <c r="N23" s="401"/>
      <c r="O23" s="401"/>
      <c r="P23" s="402"/>
      <c r="Q23" s="372"/>
      <c r="R23" s="373"/>
      <c r="S23" s="373"/>
      <c r="T23" s="373"/>
      <c r="U23" s="373"/>
      <c r="V23" s="373"/>
      <c r="W23" s="374"/>
      <c r="X23" s="372"/>
      <c r="Y23" s="373"/>
      <c r="Z23" s="373"/>
      <c r="AA23" s="373"/>
      <c r="AB23" s="373"/>
      <c r="AC23" s="373"/>
      <c r="AD23" s="374"/>
      <c r="AE23" s="372"/>
      <c r="AF23" s="373"/>
      <c r="AG23" s="373"/>
      <c r="AH23" s="373"/>
      <c r="AI23" s="373"/>
      <c r="AJ23" s="373"/>
      <c r="AK23" s="374"/>
      <c r="AL23" s="406"/>
      <c r="AM23" s="407"/>
      <c r="AN23" s="407"/>
      <c r="AO23" s="407"/>
      <c r="AP23" s="407"/>
      <c r="AQ23" s="407"/>
      <c r="AR23" s="408"/>
    </row>
    <row r="24" spans="1:44" s="3" customFormat="1" ht="15" customHeight="1">
      <c r="A24" s="9"/>
      <c r="B24" s="412" t="s">
        <v>418</v>
      </c>
      <c r="C24" s="412"/>
      <c r="D24" s="412"/>
      <c r="E24" s="412"/>
      <c r="F24" s="412"/>
      <c r="G24" s="412"/>
      <c r="H24" s="412"/>
      <c r="I24" s="412"/>
      <c r="J24" s="369">
        <v>2325</v>
      </c>
      <c r="K24" s="370"/>
      <c r="L24" s="370"/>
      <c r="M24" s="370"/>
      <c r="N24" s="370"/>
      <c r="O24" s="370"/>
      <c r="P24" s="371"/>
      <c r="Q24" s="397">
        <v>2344</v>
      </c>
      <c r="R24" s="398"/>
      <c r="S24" s="398"/>
      <c r="T24" s="398"/>
      <c r="U24" s="398"/>
      <c r="V24" s="398"/>
      <c r="W24" s="399"/>
      <c r="X24" s="369">
        <v>2322</v>
      </c>
      <c r="Y24" s="370"/>
      <c r="Z24" s="370"/>
      <c r="AA24" s="370"/>
      <c r="AB24" s="370"/>
      <c r="AC24" s="370"/>
      <c r="AD24" s="371"/>
      <c r="AE24" s="375">
        <v>2336</v>
      </c>
      <c r="AF24" s="376"/>
      <c r="AG24" s="376"/>
      <c r="AH24" s="376"/>
      <c r="AI24" s="376"/>
      <c r="AJ24" s="376"/>
      <c r="AK24" s="377"/>
      <c r="AL24" s="403">
        <v>2319</v>
      </c>
      <c r="AM24" s="404"/>
      <c r="AN24" s="404"/>
      <c r="AO24" s="404"/>
      <c r="AP24" s="404"/>
      <c r="AQ24" s="404"/>
      <c r="AR24" s="405"/>
    </row>
    <row r="25" spans="1:44" s="3" customFormat="1" ht="15" customHeight="1">
      <c r="A25" s="9"/>
      <c r="B25" s="413"/>
      <c r="C25" s="413"/>
      <c r="D25" s="413"/>
      <c r="E25" s="413"/>
      <c r="F25" s="413"/>
      <c r="G25" s="413"/>
      <c r="H25" s="413"/>
      <c r="I25" s="413"/>
      <c r="J25" s="372"/>
      <c r="K25" s="373"/>
      <c r="L25" s="373"/>
      <c r="M25" s="373"/>
      <c r="N25" s="373"/>
      <c r="O25" s="373"/>
      <c r="P25" s="374"/>
      <c r="Q25" s="400"/>
      <c r="R25" s="401"/>
      <c r="S25" s="401"/>
      <c r="T25" s="401"/>
      <c r="U25" s="401"/>
      <c r="V25" s="401"/>
      <c r="W25" s="402"/>
      <c r="X25" s="372"/>
      <c r="Y25" s="373"/>
      <c r="Z25" s="373"/>
      <c r="AA25" s="373"/>
      <c r="AB25" s="373"/>
      <c r="AC25" s="373"/>
      <c r="AD25" s="374"/>
      <c r="AE25" s="378"/>
      <c r="AF25" s="379"/>
      <c r="AG25" s="379"/>
      <c r="AH25" s="379"/>
      <c r="AI25" s="379"/>
      <c r="AJ25" s="379"/>
      <c r="AK25" s="380"/>
      <c r="AL25" s="406"/>
      <c r="AM25" s="407"/>
      <c r="AN25" s="407"/>
      <c r="AO25" s="407"/>
      <c r="AP25" s="407"/>
      <c r="AQ25" s="407"/>
      <c r="AR25" s="408"/>
    </row>
    <row r="26" spans="1:44" s="3" customFormat="1" ht="15" customHeight="1">
      <c r="A26" s="8"/>
      <c r="B26" s="414" t="s">
        <v>419</v>
      </c>
      <c r="C26" s="414"/>
      <c r="D26" s="414"/>
      <c r="E26" s="414"/>
      <c r="F26" s="414"/>
      <c r="G26" s="414"/>
      <c r="H26" s="414"/>
      <c r="I26" s="414"/>
      <c r="J26" s="369">
        <v>19924</v>
      </c>
      <c r="K26" s="370"/>
      <c r="L26" s="370"/>
      <c r="M26" s="370"/>
      <c r="N26" s="370"/>
      <c r="O26" s="370"/>
      <c r="P26" s="371"/>
      <c r="Q26" s="397">
        <v>19891</v>
      </c>
      <c r="R26" s="398"/>
      <c r="S26" s="398"/>
      <c r="T26" s="398"/>
      <c r="U26" s="398"/>
      <c r="V26" s="398"/>
      <c r="W26" s="399"/>
      <c r="X26" s="369">
        <v>19344</v>
      </c>
      <c r="Y26" s="370"/>
      <c r="Z26" s="370"/>
      <c r="AA26" s="370"/>
      <c r="AB26" s="370"/>
      <c r="AC26" s="370"/>
      <c r="AD26" s="371"/>
      <c r="AE26" s="375">
        <v>17944</v>
      </c>
      <c r="AF26" s="376"/>
      <c r="AG26" s="376"/>
      <c r="AH26" s="376"/>
      <c r="AI26" s="376"/>
      <c r="AJ26" s="376"/>
      <c r="AK26" s="377"/>
      <c r="AL26" s="403">
        <v>17989</v>
      </c>
      <c r="AM26" s="404"/>
      <c r="AN26" s="404"/>
      <c r="AO26" s="404"/>
      <c r="AP26" s="404"/>
      <c r="AQ26" s="404"/>
      <c r="AR26" s="405"/>
    </row>
    <row r="27" spans="1:44" s="3" customFormat="1" ht="15" customHeight="1">
      <c r="A27" s="8"/>
      <c r="B27" s="415"/>
      <c r="C27" s="415"/>
      <c r="D27" s="415"/>
      <c r="E27" s="415"/>
      <c r="F27" s="415"/>
      <c r="G27" s="415"/>
      <c r="H27" s="415"/>
      <c r="I27" s="415"/>
      <c r="J27" s="372"/>
      <c r="K27" s="373"/>
      <c r="L27" s="373"/>
      <c r="M27" s="373"/>
      <c r="N27" s="373"/>
      <c r="O27" s="373"/>
      <c r="P27" s="374"/>
      <c r="Q27" s="400"/>
      <c r="R27" s="401"/>
      <c r="S27" s="401"/>
      <c r="T27" s="401"/>
      <c r="U27" s="401"/>
      <c r="V27" s="401"/>
      <c r="W27" s="402"/>
      <c r="X27" s="372"/>
      <c r="Y27" s="373"/>
      <c r="Z27" s="373"/>
      <c r="AA27" s="373"/>
      <c r="AB27" s="373"/>
      <c r="AC27" s="373"/>
      <c r="AD27" s="374"/>
      <c r="AE27" s="378"/>
      <c r="AF27" s="379"/>
      <c r="AG27" s="379"/>
      <c r="AH27" s="379"/>
      <c r="AI27" s="379"/>
      <c r="AJ27" s="379"/>
      <c r="AK27" s="380"/>
      <c r="AL27" s="406"/>
      <c r="AM27" s="407"/>
      <c r="AN27" s="407"/>
      <c r="AO27" s="407"/>
      <c r="AP27" s="407"/>
      <c r="AQ27" s="407"/>
      <c r="AR27" s="408"/>
    </row>
    <row r="28" spans="1:44" s="3" customFormat="1" ht="15" customHeight="1">
      <c r="A28" s="8"/>
      <c r="B28" s="386" t="s">
        <v>420</v>
      </c>
      <c r="C28" s="386"/>
      <c r="D28" s="386"/>
      <c r="E28" s="386"/>
      <c r="F28" s="386"/>
      <c r="G28" s="386"/>
      <c r="H28" s="386"/>
      <c r="I28" s="386"/>
      <c r="J28" s="365">
        <v>209</v>
      </c>
      <c r="K28" s="365"/>
      <c r="L28" s="365"/>
      <c r="M28" s="365"/>
      <c r="N28" s="365"/>
      <c r="O28" s="365"/>
      <c r="P28" s="365"/>
      <c r="Q28" s="393">
        <v>209</v>
      </c>
      <c r="R28" s="393"/>
      <c r="S28" s="393"/>
      <c r="T28" s="393"/>
      <c r="U28" s="393"/>
      <c r="V28" s="393"/>
      <c r="W28" s="393"/>
      <c r="X28" s="365">
        <v>214</v>
      </c>
      <c r="Y28" s="365"/>
      <c r="Z28" s="365"/>
      <c r="AA28" s="365"/>
      <c r="AB28" s="365"/>
      <c r="AC28" s="365"/>
      <c r="AD28" s="365"/>
      <c r="AE28" s="367">
        <v>194</v>
      </c>
      <c r="AF28" s="367"/>
      <c r="AG28" s="367"/>
      <c r="AH28" s="367"/>
      <c r="AI28" s="367"/>
      <c r="AJ28" s="367"/>
      <c r="AK28" s="367"/>
      <c r="AL28" s="381">
        <v>188</v>
      </c>
      <c r="AM28" s="381"/>
      <c r="AN28" s="381"/>
      <c r="AO28" s="381"/>
      <c r="AP28" s="381"/>
      <c r="AQ28" s="381"/>
      <c r="AR28" s="381"/>
    </row>
    <row r="29" spans="1:44" s="3" customFormat="1" ht="15" customHeight="1">
      <c r="A29" s="8"/>
      <c r="B29" s="386"/>
      <c r="C29" s="386"/>
      <c r="D29" s="386"/>
      <c r="E29" s="386"/>
      <c r="F29" s="386"/>
      <c r="G29" s="386"/>
      <c r="H29" s="386"/>
      <c r="I29" s="386"/>
      <c r="J29" s="366"/>
      <c r="K29" s="366"/>
      <c r="L29" s="366"/>
      <c r="M29" s="366"/>
      <c r="N29" s="366"/>
      <c r="O29" s="366"/>
      <c r="P29" s="366"/>
      <c r="Q29" s="394"/>
      <c r="R29" s="394"/>
      <c r="S29" s="394"/>
      <c r="T29" s="394"/>
      <c r="U29" s="394"/>
      <c r="V29" s="394"/>
      <c r="W29" s="394"/>
      <c r="X29" s="366"/>
      <c r="Y29" s="366"/>
      <c r="Z29" s="366"/>
      <c r="AA29" s="366"/>
      <c r="AB29" s="366"/>
      <c r="AC29" s="366"/>
      <c r="AD29" s="366"/>
      <c r="AE29" s="368"/>
      <c r="AF29" s="368"/>
      <c r="AG29" s="368"/>
      <c r="AH29" s="368"/>
      <c r="AI29" s="368"/>
      <c r="AJ29" s="368"/>
      <c r="AK29" s="368"/>
      <c r="AL29" s="382"/>
      <c r="AM29" s="382"/>
      <c r="AN29" s="382"/>
      <c r="AO29" s="382"/>
      <c r="AP29" s="382"/>
      <c r="AQ29" s="382"/>
      <c r="AR29" s="382"/>
    </row>
    <row r="30" spans="1:44" s="3" customFormat="1" ht="15" customHeight="1">
      <c r="A30" s="10"/>
      <c r="B30" s="395" t="s">
        <v>421</v>
      </c>
      <c r="C30" s="395"/>
      <c r="D30" s="395"/>
      <c r="E30" s="395"/>
      <c r="F30" s="395"/>
      <c r="G30" s="395"/>
      <c r="H30" s="395"/>
      <c r="I30" s="395"/>
      <c r="J30" s="383">
        <v>0</v>
      </c>
      <c r="K30" s="383"/>
      <c r="L30" s="383"/>
      <c r="M30" s="383"/>
      <c r="N30" s="383"/>
      <c r="O30" s="383"/>
      <c r="P30" s="383"/>
      <c r="Q30" s="383">
        <v>0</v>
      </c>
      <c r="R30" s="383"/>
      <c r="S30" s="383"/>
      <c r="T30" s="383"/>
      <c r="U30" s="383"/>
      <c r="V30" s="383"/>
      <c r="W30" s="383"/>
      <c r="X30" s="383">
        <v>0</v>
      </c>
      <c r="Y30" s="383"/>
      <c r="Z30" s="383"/>
      <c r="AA30" s="383"/>
      <c r="AB30" s="383"/>
      <c r="AC30" s="383"/>
      <c r="AD30" s="383"/>
      <c r="AE30" s="384">
        <v>0</v>
      </c>
      <c r="AF30" s="384"/>
      <c r="AG30" s="384"/>
      <c r="AH30" s="384"/>
      <c r="AI30" s="384"/>
      <c r="AJ30" s="384"/>
      <c r="AK30" s="384"/>
      <c r="AL30" s="385">
        <v>0</v>
      </c>
      <c r="AM30" s="385"/>
      <c r="AN30" s="385"/>
      <c r="AO30" s="385"/>
      <c r="AP30" s="385"/>
      <c r="AQ30" s="385"/>
      <c r="AR30" s="385"/>
    </row>
    <row r="31" spans="1:44" s="3" customFormat="1" ht="15" customHeight="1">
      <c r="A31" s="10"/>
      <c r="B31" s="396"/>
      <c r="C31" s="396"/>
      <c r="D31" s="396"/>
      <c r="E31" s="396"/>
      <c r="F31" s="396"/>
      <c r="G31" s="396"/>
      <c r="H31" s="396"/>
      <c r="I31" s="396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4"/>
      <c r="AF31" s="384"/>
      <c r="AG31" s="384"/>
      <c r="AH31" s="384"/>
      <c r="AI31" s="384"/>
      <c r="AJ31" s="384"/>
      <c r="AK31" s="384"/>
      <c r="AL31" s="385"/>
      <c r="AM31" s="385"/>
      <c r="AN31" s="385"/>
      <c r="AO31" s="385"/>
      <c r="AP31" s="385"/>
      <c r="AQ31" s="385"/>
      <c r="AR31" s="385"/>
    </row>
    <row r="32" spans="1:44" s="3" customFormat="1" ht="15" customHeight="1">
      <c r="A32" s="8"/>
      <c r="B32" s="387" t="s">
        <v>422</v>
      </c>
      <c r="C32" s="388"/>
      <c r="D32" s="388"/>
      <c r="E32" s="388"/>
      <c r="F32" s="388"/>
      <c r="G32" s="388"/>
      <c r="H32" s="388"/>
      <c r="I32" s="389"/>
      <c r="J32" s="365">
        <v>44</v>
      </c>
      <c r="K32" s="365"/>
      <c r="L32" s="365"/>
      <c r="M32" s="365"/>
      <c r="N32" s="365"/>
      <c r="O32" s="365"/>
      <c r="P32" s="365"/>
      <c r="Q32" s="393">
        <v>60</v>
      </c>
      <c r="R32" s="393"/>
      <c r="S32" s="393"/>
      <c r="T32" s="393"/>
      <c r="U32" s="393"/>
      <c r="V32" s="393"/>
      <c r="W32" s="393"/>
      <c r="X32" s="365">
        <v>31</v>
      </c>
      <c r="Y32" s="365"/>
      <c r="Z32" s="365"/>
      <c r="AA32" s="365"/>
      <c r="AB32" s="365"/>
      <c r="AC32" s="365"/>
      <c r="AD32" s="365"/>
      <c r="AE32" s="367">
        <v>44</v>
      </c>
      <c r="AF32" s="367"/>
      <c r="AG32" s="367"/>
      <c r="AH32" s="367"/>
      <c r="AI32" s="367"/>
      <c r="AJ32" s="367"/>
      <c r="AK32" s="367"/>
      <c r="AL32" s="381">
        <v>72</v>
      </c>
      <c r="AM32" s="381"/>
      <c r="AN32" s="381"/>
      <c r="AO32" s="381"/>
      <c r="AP32" s="381"/>
      <c r="AQ32" s="381"/>
      <c r="AR32" s="381"/>
    </row>
    <row r="33" spans="1:256" s="3" customFormat="1" ht="15" customHeight="1">
      <c r="A33" s="8"/>
      <c r="B33" s="390"/>
      <c r="C33" s="391"/>
      <c r="D33" s="391"/>
      <c r="E33" s="391"/>
      <c r="F33" s="391"/>
      <c r="G33" s="391"/>
      <c r="H33" s="391"/>
      <c r="I33" s="392"/>
      <c r="J33" s="366"/>
      <c r="K33" s="366"/>
      <c r="L33" s="366"/>
      <c r="M33" s="366"/>
      <c r="N33" s="366"/>
      <c r="O33" s="366"/>
      <c r="P33" s="366"/>
      <c r="Q33" s="394"/>
      <c r="R33" s="394"/>
      <c r="S33" s="394"/>
      <c r="T33" s="394"/>
      <c r="U33" s="394"/>
      <c r="V33" s="394"/>
      <c r="W33" s="394"/>
      <c r="X33" s="366"/>
      <c r="Y33" s="366"/>
      <c r="Z33" s="366"/>
      <c r="AA33" s="366"/>
      <c r="AB33" s="366"/>
      <c r="AC33" s="366"/>
      <c r="AD33" s="366"/>
      <c r="AE33" s="368"/>
      <c r="AF33" s="368"/>
      <c r="AG33" s="368"/>
      <c r="AH33" s="368"/>
      <c r="AI33" s="368"/>
      <c r="AJ33" s="368"/>
      <c r="AK33" s="368"/>
      <c r="AL33" s="382"/>
      <c r="AM33" s="382"/>
      <c r="AN33" s="382"/>
      <c r="AO33" s="382"/>
      <c r="AP33" s="382"/>
      <c r="AQ33" s="382"/>
      <c r="AR33" s="382"/>
    </row>
    <row r="34" spans="1:256" s="3" customFormat="1">
      <c r="B34" s="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52"/>
      <c r="AG34" s="52"/>
      <c r="AH34" s="52"/>
      <c r="AI34" s="52"/>
      <c r="AJ34" s="52"/>
      <c r="AK34" s="52"/>
      <c r="AL34" s="131" t="s">
        <v>13</v>
      </c>
      <c r="AM34" s="131"/>
      <c r="AN34" s="131"/>
      <c r="AO34" s="131"/>
      <c r="AP34" s="131"/>
      <c r="AQ34" s="131"/>
      <c r="AR34" s="131"/>
      <c r="AS34" s="8"/>
    </row>
    <row r="35" spans="1:256" s="3" customFormat="1" ht="12">
      <c r="A35" s="8"/>
      <c r="B35" s="416" t="s">
        <v>423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416"/>
      <c r="AK35" s="416"/>
      <c r="AL35" s="416"/>
      <c r="AM35" s="416"/>
      <c r="AN35" s="416"/>
      <c r="AO35" s="416"/>
      <c r="AP35" s="416"/>
      <c r="AQ35" s="416"/>
      <c r="AR35" s="8"/>
      <c r="AS35" s="14"/>
    </row>
    <row r="36" spans="1:256">
      <c r="A36" s="12"/>
      <c r="B36" s="417" t="s">
        <v>427</v>
      </c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17"/>
      <c r="AD36" s="417"/>
      <c r="AE36" s="417"/>
      <c r="AF36" s="417"/>
      <c r="AG36" s="417"/>
      <c r="AH36" s="417"/>
      <c r="AI36" s="417"/>
      <c r="AJ36" s="417"/>
      <c r="AK36" s="417"/>
      <c r="AL36" s="417"/>
      <c r="AM36" s="417"/>
      <c r="AN36" s="417"/>
      <c r="AO36" s="417"/>
      <c r="AP36" s="417"/>
      <c r="AQ36" s="417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53"/>
      <c r="AF37" s="53"/>
      <c r="AG37" s="53"/>
      <c r="AH37" s="53"/>
      <c r="AI37" s="53"/>
      <c r="AJ37" s="53"/>
      <c r="AK37" s="53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53"/>
      <c r="AF38" s="53"/>
      <c r="AG38" s="53"/>
      <c r="AH38" s="53"/>
      <c r="AI38" s="53"/>
      <c r="AJ38" s="53"/>
      <c r="AK38" s="53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53"/>
      <c r="AF39" s="53"/>
      <c r="AG39" s="53"/>
      <c r="AH39" s="53"/>
      <c r="AI39" s="53"/>
      <c r="AJ39" s="53"/>
      <c r="AK39" s="53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53"/>
      <c r="AF40" s="53"/>
      <c r="AG40" s="53"/>
      <c r="AH40" s="53"/>
      <c r="AI40" s="53"/>
      <c r="AJ40" s="53"/>
      <c r="AK40" s="53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53"/>
      <c r="AF41" s="53"/>
      <c r="AG41" s="53"/>
      <c r="AH41" s="53"/>
      <c r="AI41" s="53"/>
      <c r="AJ41" s="53"/>
      <c r="AK41" s="53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53"/>
      <c r="AF42" s="53"/>
      <c r="AG42" s="53"/>
      <c r="AH42" s="53"/>
      <c r="AI42" s="53"/>
      <c r="AJ42" s="53"/>
      <c r="AK42" s="53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53"/>
      <c r="AF43" s="53"/>
      <c r="AG43" s="53"/>
      <c r="AH43" s="53"/>
      <c r="AI43" s="53"/>
      <c r="AJ43" s="53"/>
      <c r="AK43" s="53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53"/>
      <c r="AF44" s="53"/>
      <c r="AG44" s="53"/>
      <c r="AH44" s="53"/>
      <c r="AI44" s="53"/>
      <c r="AJ44" s="53"/>
      <c r="AK44" s="53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25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53"/>
      <c r="AF45" s="53"/>
      <c r="AG45" s="53"/>
      <c r="AH45" s="53"/>
      <c r="AI45" s="53"/>
      <c r="AJ45" s="53"/>
      <c r="AK45" s="53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25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53"/>
      <c r="AF46" s="53"/>
      <c r="AG46" s="53"/>
      <c r="AH46" s="53"/>
      <c r="AI46" s="53"/>
      <c r="AJ46" s="53"/>
      <c r="AK46" s="53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53"/>
      <c r="AF47" s="53"/>
      <c r="AG47" s="53"/>
      <c r="AH47" s="53"/>
      <c r="AI47" s="53"/>
      <c r="AJ47" s="53"/>
      <c r="AK47" s="53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53"/>
      <c r="AF48" s="53"/>
      <c r="AG48" s="53"/>
      <c r="AH48" s="53"/>
      <c r="AI48" s="53"/>
      <c r="AJ48" s="53"/>
      <c r="AK48" s="53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53"/>
      <c r="AF49" s="53"/>
      <c r="AG49" s="53"/>
      <c r="AH49" s="53"/>
      <c r="AI49" s="53"/>
      <c r="AJ49" s="53"/>
      <c r="AK49" s="53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53"/>
      <c r="AF50" s="53"/>
      <c r="AG50" s="53"/>
      <c r="AH50" s="53"/>
      <c r="AI50" s="53"/>
      <c r="AJ50" s="53"/>
      <c r="AK50" s="53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3"/>
      <c r="AF51" s="53"/>
      <c r="AG51" s="53"/>
      <c r="AH51" s="53"/>
      <c r="AI51" s="53"/>
      <c r="AJ51" s="53"/>
      <c r="AK51" s="53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53"/>
      <c r="AF52" s="53"/>
      <c r="AG52" s="53"/>
      <c r="AH52" s="53"/>
      <c r="AI52" s="53"/>
      <c r="AJ52" s="53"/>
      <c r="AK52" s="53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53"/>
      <c r="AF53" s="53"/>
      <c r="AG53" s="53"/>
      <c r="AH53" s="53"/>
      <c r="AI53" s="53"/>
      <c r="AJ53" s="53"/>
      <c r="AK53" s="53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</sheetData>
  <mergeCells count="98">
    <mergeCell ref="A2:AU2"/>
    <mergeCell ref="AM3:AR3"/>
    <mergeCell ref="B4:I4"/>
    <mergeCell ref="B5:I5"/>
    <mergeCell ref="J4:P5"/>
    <mergeCell ref="Q4:W5"/>
    <mergeCell ref="X4:AD5"/>
    <mergeCell ref="AE4:AK5"/>
    <mergeCell ref="AL4:AR5"/>
    <mergeCell ref="X6:AD7"/>
    <mergeCell ref="AE6:AK7"/>
    <mergeCell ref="AL6:AR7"/>
    <mergeCell ref="J6:P7"/>
    <mergeCell ref="Q6:W7"/>
    <mergeCell ref="J8:P9"/>
    <mergeCell ref="Q8:W9"/>
    <mergeCell ref="X8:AD9"/>
    <mergeCell ref="AE8:AK9"/>
    <mergeCell ref="AL8:AR9"/>
    <mergeCell ref="X10:AD11"/>
    <mergeCell ref="AE10:AK11"/>
    <mergeCell ref="AL10:AR11"/>
    <mergeCell ref="Q10:W11"/>
    <mergeCell ref="J10:P11"/>
    <mergeCell ref="X12:AD13"/>
    <mergeCell ref="AL12:AR13"/>
    <mergeCell ref="AE12:AK13"/>
    <mergeCell ref="J12:P13"/>
    <mergeCell ref="Q12:W13"/>
    <mergeCell ref="Q14:W15"/>
    <mergeCell ref="J14:P15"/>
    <mergeCell ref="X14:AD15"/>
    <mergeCell ref="AE14:AK15"/>
    <mergeCell ref="AL14:AR15"/>
    <mergeCell ref="Q22:W23"/>
    <mergeCell ref="X16:AD17"/>
    <mergeCell ref="AE16:AK17"/>
    <mergeCell ref="AL16:AR17"/>
    <mergeCell ref="J16:P17"/>
    <mergeCell ref="Q16:W17"/>
    <mergeCell ref="AE20:AK21"/>
    <mergeCell ref="AL20:AR21"/>
    <mergeCell ref="X22:AD23"/>
    <mergeCell ref="AE22:AK23"/>
    <mergeCell ref="AL22:AR23"/>
    <mergeCell ref="AL18:AR19"/>
    <mergeCell ref="Q20:W21"/>
    <mergeCell ref="X20:AD21"/>
    <mergeCell ref="AL34:AR34"/>
    <mergeCell ref="B35:AQ35"/>
    <mergeCell ref="B36:AQ36"/>
    <mergeCell ref="B6:I7"/>
    <mergeCell ref="B8:C15"/>
    <mergeCell ref="D8:I9"/>
    <mergeCell ref="D10:I11"/>
    <mergeCell ref="D12:I13"/>
    <mergeCell ref="D14:I15"/>
    <mergeCell ref="B16:C23"/>
    <mergeCell ref="D16:I17"/>
    <mergeCell ref="D18:I19"/>
    <mergeCell ref="J18:P19"/>
    <mergeCell ref="Q18:W19"/>
    <mergeCell ref="X18:AD19"/>
    <mergeCell ref="AE18:AK19"/>
    <mergeCell ref="D20:I21"/>
    <mergeCell ref="D22:I23"/>
    <mergeCell ref="B24:I25"/>
    <mergeCell ref="B26:I27"/>
    <mergeCell ref="J26:P27"/>
    <mergeCell ref="J20:P21"/>
    <mergeCell ref="J22:P23"/>
    <mergeCell ref="Q26:W27"/>
    <mergeCell ref="Q24:W25"/>
    <mergeCell ref="J24:P25"/>
    <mergeCell ref="AL26:AR27"/>
    <mergeCell ref="AE26:AK27"/>
    <mergeCell ref="X26:AD27"/>
    <mergeCell ref="AL24:AR25"/>
    <mergeCell ref="B28:I29"/>
    <mergeCell ref="J28:P29"/>
    <mergeCell ref="B32:I33"/>
    <mergeCell ref="J32:P33"/>
    <mergeCell ref="Q32:W33"/>
    <mergeCell ref="Q28:W29"/>
    <mergeCell ref="B30:I31"/>
    <mergeCell ref="J30:P31"/>
    <mergeCell ref="Q30:W31"/>
    <mergeCell ref="X32:AD33"/>
    <mergeCell ref="AE32:AK33"/>
    <mergeCell ref="X24:AD25"/>
    <mergeCell ref="AE24:AK25"/>
    <mergeCell ref="AL32:AR33"/>
    <mergeCell ref="X28:AD29"/>
    <mergeCell ref="AE28:AK29"/>
    <mergeCell ref="AL28:AR29"/>
    <mergeCell ref="X30:AD31"/>
    <mergeCell ref="AE30:AK31"/>
    <mergeCell ref="AL30:AR31"/>
  </mergeCells>
  <phoneticPr fontId="30"/>
  <pageMargins left="0.75138888888888899" right="0.75138888888888899" top="0.78680555555555598" bottom="0.78680555555555598" header="0.51041666666666696" footer="0"/>
  <pageSetup paperSize="9" scale="98" firstPageNumber="25" pageOrder="overThenDown" orientation="portrait" useFirstPageNumber="1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★2-1～2-3</vt:lpstr>
      <vt:lpstr>★2-4</vt:lpstr>
      <vt:lpstr>★2-５(１)</vt:lpstr>
      <vt:lpstr>★2-5(2)</vt:lpstr>
      <vt:lpstr>★2-5(3)</vt:lpstr>
      <vt:lpstr>★2-5(4)</vt:lpstr>
      <vt:lpstr>★2-6</vt:lpstr>
      <vt:lpstr>'★2-1～2-3'!Print_Area</vt:lpstr>
      <vt:lpstr>'★2-4'!Print_Area</vt:lpstr>
      <vt:lpstr>'★2-５(１)'!Print_Area</vt:lpstr>
      <vt:lpstr>'★2-5(2)'!Print_Area</vt:lpstr>
      <vt:lpstr>'★2-5(3)'!Print_Area</vt:lpstr>
      <vt:lpstr>'★2-5(4)'!Print_Area</vt:lpstr>
      <vt:lpstr>'★2-6'!Print_Area</vt:lpstr>
    </vt:vector>
  </TitlesOfParts>
  <Company>東海整備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犬山市</cp:lastModifiedBy>
  <cp:lastPrinted>2024-03-27T00:35:29Z</cp:lastPrinted>
  <dcterms:created xsi:type="dcterms:W3CDTF">2000-02-21T05:19:00Z</dcterms:created>
  <dcterms:modified xsi:type="dcterms:W3CDTF">2024-03-27T00:35:33Z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